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31fy\036_財政状況資料集\30_01（H30決算）\04_市町村→県（回答）※常に最新版\"/>
    </mc:Choice>
  </mc:AlternateContent>
  <bookViews>
    <workbookView xWindow="132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E39" i="10"/>
  <c r="AM39" i="10"/>
  <c r="U39" i="10"/>
  <c r="C39" i="10"/>
  <c r="BE38" i="10"/>
  <c r="AM38" i="10"/>
  <c r="U38" i="10"/>
  <c r="C38" i="10"/>
  <c r="BE37" i="10"/>
  <c r="AM37" i="10"/>
  <c r="U37" i="10"/>
  <c r="C37" i="10"/>
  <c r="BE36" i="10"/>
  <c r="AM36" i="10"/>
  <c r="C36" i="10"/>
  <c r="BE35" i="10"/>
  <c r="C35" i="10"/>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W34" i="10"/>
  <c r="BW35" i="10" s="1"/>
  <c r="BW36" i="10" s="1"/>
  <c r="BW37" i="10" s="1"/>
  <c r="BW38" i="10" s="1"/>
  <c r="BW39" i="10" s="1"/>
  <c r="CO34" i="10" l="1"/>
  <c r="CO35" i="10" s="1"/>
  <c r="CO36" i="10" s="1"/>
  <c r="CO37" i="10" s="1"/>
  <c r="CO38" i="10" s="1"/>
  <c r="CO39" i="10" s="1"/>
</calcChain>
</file>

<file path=xl/sharedStrings.xml><?xml version="1.0" encoding="utf-8"?>
<sst xmlns="http://schemas.openxmlformats.org/spreadsheetml/2006/main" count="1075" uniqueCount="585">
  <si>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</si>
  <si>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</si>
  <si>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</si>
  <si>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</si>
  <si>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</si>
  <si>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</si>
  <si>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</si>
  <si>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</si>
  <si>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</si>
  <si>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</si>
  <si>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</si>
  <si>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</si>
  <si>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</si>
  <si>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</si>
  <si>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</si>
  <si>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</si>
  <si>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</si>
  <si>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</si>
  <si>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</si>
  <si>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</si>
  <si>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</si>
  <si>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</si>
  <si>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</si>
  <si>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</si>
  <si>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</si>
  <si>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</si>
  <si>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</si>
  <si>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</si>
  <si>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</si>
  <si>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</si>
  <si>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</si>
  <si>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</si>
  <si>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</si>
  <si>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</si>
  <si>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</si>
  <si>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</si>
  <si>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</si>
  <si>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</si>
  <si>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</si>
  <si>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</si>
  <si>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</si>
  <si>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</si>
  <si>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</si>
  <si>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</si>
  <si>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</si>
  <si>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</si>
  <si>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</si>
  <si>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</si>
  <si>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</si>
  <si>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</si>
  <si>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</si>
  <si>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</si>
  <si>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</si>
  <si>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</si>
  <si>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</si>
  <si>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</si>
  <si>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</si>
  <si>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</si>
  <si>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</si>
  <si>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</si>
  <si>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</si>
  <si>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</si>
  <si>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</si>
  <si>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</si>
  <si>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</si>
  <si>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</si>
  <si>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</si>
  <si>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</si>
  <si>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</si>
  <si>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</si>
  <si>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</si>
  <si>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</si>
  <si>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</si>
  <si>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</si>
  <si>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</si>
  <si>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</si>
  <si>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</si>
  <si>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</si>
  <si>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</si>
  <si>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</si>
  <si>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</si>
  <si>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</si>
  <si>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</si>
  <si>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</si>
  <si>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</si>
  <si>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</si>
  <si>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</si>
  <si>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</si>
  <si>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</si>
  <si>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</si>
  <si>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</si>
  <si>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</si>
  <si>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</si>
  <si>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</si>
  <si>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</si>
  <si>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</si>
  <si>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</si>
  <si>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</si>
  <si>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市川市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</si>
  <si>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</si>
  <si>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</si>
  <si>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</si>
  <si>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</si>
  <si>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</si>
  <si>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</si>
  <si>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</si>
  <si>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</si>
  <si>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</si>
  <si>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</si>
  <si>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</si>
  <si>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</si>
  <si>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</si>
  <si>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</si>
  <si>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</si>
  <si>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</si>
  <si>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</si>
  <si>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</si>
  <si>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</si>
  <si>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</si>
  <si>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</si>
  <si>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</si>
  <si>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</si>
  <si>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</si>
  <si>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</si>
  <si>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</si>
  <si>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</si>
  <si>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</si>
  <si>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</si>
  <si>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</si>
  <si>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</si>
  <si>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</si>
  <si>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</si>
  <si>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</si>
  <si>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</si>
  <si>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</si>
  <si>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</si>
  <si>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</si>
  <si>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</si>
  <si>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</si>
  <si>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</si>
  <si>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</si>
  <si>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</si>
  <si>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</si>
  <si>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</si>
  <si>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</si>
  <si>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</si>
  <si>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</si>
  <si>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</si>
  <si>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</si>
  <si>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</si>
  <si>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</si>
  <si>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4"/>
  </si>
  <si>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</si>
  <si>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</si>
  <si>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</si>
  <si>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</si>
  <si>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</si>
  <si>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</si>
  <si>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</si>
  <si>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</si>
  <si>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</si>
  <si>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</si>
  <si>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</si>
  <si>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</si>
  <si>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</si>
  <si>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</si>
  <si>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</si>
  <si>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</si>
  <si>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</si>
  <si>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</si>
  <si>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</si>
  <si>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</si>
  <si>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</si>
  <si>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</si>
  <si>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</si>
  <si>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</si>
  <si>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</si>
  <si>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</si>
  <si>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</si>
  <si>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</si>
  <si>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</si>
  <si>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</si>
  <si>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</si>
  <si>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</si>
  <si>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</si>
  <si>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</si>
  <si>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</si>
  <si>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</si>
  <si>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</si>
  <si>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</si>
  <si>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</si>
  <si>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</si>
  <si>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</si>
  <si>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</si>
  <si>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</si>
  <si>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</si>
  <si>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</si>
  <si>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</si>
  <si>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</si>
  <si>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</si>
  <si>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</si>
  <si>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</si>
  <si>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</si>
  <si>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</si>
  <si>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</si>
  <si>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</si>
  <si>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</si>
  <si>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</si>
  <si>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</si>
  <si>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</si>
  <si>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</si>
  <si>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</si>
  <si>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</si>
  <si>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千葉県市川市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</si>
  <si>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</si>
  <si>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</si>
  <si>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</si>
  <si>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</si>
  <si>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</si>
  <si>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</si>
  <si>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</si>
  <si>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</si>
  <si>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</si>
  <si>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</si>
  <si>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</si>
  <si>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</si>
  <si>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</si>
  <si>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</si>
  <si>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</si>
  <si>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</si>
  <si>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</si>
  <si>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</si>
  <si>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</si>
  <si>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</si>
  <si>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</si>
  <si>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</si>
  <si>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</si>
  <si>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</si>
  <si>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</si>
  <si>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</si>
  <si>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</si>
  <si>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</si>
  <si>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</si>
  <si>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</si>
  <si>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</si>
  <si>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</si>
  <si>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</si>
  <si>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</si>
  <si>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</si>
  <si>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</si>
  <si>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</si>
  <si>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</si>
  <si>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</si>
  <si>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</si>
  <si>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</si>
  <si>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</si>
  <si>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</si>
  <si>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</si>
  <si>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</si>
  <si>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</si>
  <si>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</si>
  <si>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</si>
  <si>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</si>
  <si>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</si>
  <si>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</si>
  <si>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</si>
  <si>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</si>
  <si>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</si>
  <si>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</si>
  <si>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</si>
  <si>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</si>
  <si>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</si>
  <si>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</si>
  <si>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</si>
  <si>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</si>
  <si>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</si>
  <si>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</si>
  <si>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</si>
  <si>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</si>
  <si>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</si>
  <si>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</si>
  <si>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</si>
  <si>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</si>
  <si>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</si>
  <si>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</si>
  <si>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</si>
  <si>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</si>
  <si>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</si>
  <si>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</si>
  <si>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</si>
  <si>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</si>
  <si>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</si>
  <si>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</si>
  <si>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</si>
  <si>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</si>
  <si>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</si>
  <si>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</si>
  <si>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</si>
  <si>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</si>
  <si>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</si>
  <si>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</si>
  <si>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</si>
  <si>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</si>
  <si>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</si>
  <si>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</si>
  <si>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</si>
  <si>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</si>
  <si>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</si>
  <si>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</si>
  <si>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</si>
  <si>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</si>
  <si>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</si>
  <si>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</si>
  <si>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</si>
  <si>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</si>
  <si>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</si>
  <si>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</si>
  <si>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</si>
  <si>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</si>
  <si>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</si>
  <si>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</si>
  <si>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</si>
  <si>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</si>
  <si>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</si>
  <si>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</si>
  <si>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</si>
  <si>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</si>
  <si>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</si>
  <si>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</si>
  <si>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</si>
  <si>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</si>
  <si>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</si>
  <si>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</si>
  <si>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</si>
  <si>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</si>
  <si>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</si>
  <si>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</si>
  <si>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</si>
  <si>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</si>
  <si>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</si>
  <si>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</si>
  <si>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</si>
  <si>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</si>
  <si>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</si>
  <si>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</si>
  <si>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</si>
  <si>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</si>
  <si>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</si>
  <si>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</si>
  <si>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</si>
  <si>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</si>
  <si>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</si>
  <si>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</si>
  <si>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</si>
  <si>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</si>
  <si>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</si>
  <si>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</si>
  <si>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</si>
  <si>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</si>
  <si>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</si>
  <si>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</si>
  <si>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</si>
  <si>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</si>
  <si>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千葉県市川市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</si>
  <si>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</si>
  <si>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</si>
  <si>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</si>
  <si>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</si>
  <si>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</si>
  <si>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</si>
  <si>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</si>
  <si>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</si>
  <si>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</si>
  <si>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</si>
  <si>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</si>
  <si>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</si>
  <si>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</si>
  <si>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</si>
  <si>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</si>
  <si>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</si>
  <si>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</si>
  <si>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</si>
  <si>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</si>
  <si>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</si>
  <si>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</si>
  <si>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</si>
  <si>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</si>
  <si>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</si>
  <si>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</si>
  <si>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</si>
  <si>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</si>
  <si>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</si>
  <si>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</si>
  <si>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</si>
  <si>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</si>
  <si>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</si>
  <si>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</si>
  <si>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</si>
  <si>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</si>
  <si>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</si>
  <si>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</si>
  <si>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</si>
  <si>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</si>
  <si>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</si>
  <si>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</si>
  <si>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</si>
  <si>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</si>
  <si>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</si>
  <si>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</si>
  <si>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</si>
  <si>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</si>
  <si>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</si>
  <si>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</si>
  <si>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</si>
  <si>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</si>
  <si>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</si>
  <si>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</si>
  <si>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</si>
  <si>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</si>
  <si>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</si>
  <si>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</si>
  <si>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</si>
  <si>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</si>
  <si>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</si>
  <si>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</si>
  <si>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</si>
  <si>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</si>
  <si>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</si>
  <si>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</si>
  <si>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</si>
  <si>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</si>
  <si>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</si>
  <si>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</si>
  <si>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</si>
  <si>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</si>
  <si>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</si>
  <si>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</si>
  <si>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</si>
  <si>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</si>
  <si>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</si>
  <si>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</si>
  <si>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</si>
  <si>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</si>
  <si>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</si>
  <si>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</si>
  <si>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</si>
  <si>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</si>
  <si>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</si>
  <si>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</si>
  <si>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</si>
  <si>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</si>
  <si>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</si>
  <si>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</si>
  <si>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</si>
  <si>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</si>
  <si>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</si>
  <si>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</si>
  <si>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</si>
  <si>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</si>
  <si>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</si>
  <si>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</si>
  <si>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</si>
  <si>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</si>
  <si>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</si>
  <si>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</si>
  <si>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</si>
  <si>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</si>
  <si>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</si>
  <si>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</si>
  <si>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</si>
  <si>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</si>
  <si>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</si>
  <si>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</si>
  <si>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</si>
  <si>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</si>
  <si>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</si>
  <si>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</si>
  <si>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</si>
  <si>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</si>
  <si>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</si>
  <si>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</si>
  <si>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</si>
  <si>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</si>
  <si>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</si>
  <si>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</si>
  <si>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</si>
  <si>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</si>
  <si>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</si>
  <si>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</si>
  <si>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</si>
  <si>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</si>
  <si>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</si>
  <si>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</si>
  <si>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</si>
  <si>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</si>
  <si>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</si>
  <si>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</si>
  <si>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</si>
  <si>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</si>
  <si>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</si>
  <si>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</si>
  <si>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</si>
  <si>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</si>
  <si>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</si>
  <si>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</si>
  <si>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</si>
  <si>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</si>
  <si>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</si>
  <si>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</si>
  <si>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</si>
  <si>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</si>
  <si>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</si>
  <si>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</si>
  <si>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</si>
  <si>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</si>
  <si>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</si>
  <si>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</si>
  <si>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</si>
  <si>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</si>
  <si>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</si>
  <si>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</si>
  <si>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</si>
  <si>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</si>
  <si>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</si>
  <si>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</si>
  <si>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</si>
  <si>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</si>
  <si>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</si>
  <si>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</si>
  <si>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</si>
  <si>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</si>
  <si>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</si>
  <si>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</si>
  <si>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</si>
  <si>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</si>
  <si>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</si>
  <si>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</si>
  <si>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</si>
  <si>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</si>
  <si>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</si>
  <si>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</si>
  <si>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</si>
  <si>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</si>
  <si>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</si>
  <si>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</si>
  <si>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</si>
  <si>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</si>
  <si>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</si>
  <si>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</si>
  <si>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</si>
  <si>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</si>
  <si>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</si>
  <si>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</si>
  <si>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1.07</t>
  </si>
  <si>
    <t>一般会計</t>
  </si>
  <si>
    <t>病院事業会計</t>
  </si>
  <si>
    <t>下水道事業会計</t>
  </si>
  <si>
    <t>介護保険特別会計</t>
  </si>
  <si>
    <t>国民健康保険特別会計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</si>
  <si>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</si>
  <si>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</si>
  <si>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</si>
  <si>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</si>
  <si>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</si>
  <si>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</si>
  <si>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</si>
  <si>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</si>
  <si>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法適用企業</t>
  </si>
  <si>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</si>
  <si>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</si>
  <si>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</si>
  <si>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</si>
  <si>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</si>
  <si>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</si>
  <si>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市川市清掃公社</t>
    <rPh sb="0" eb="3">
      <t>イチカワシ</t>
    </rPh>
    <rPh sb="3" eb="5">
      <t>セイソウ</t>
    </rPh>
    <rPh sb="5" eb="7">
      <t>コウシャ</t>
    </rPh>
    <phoneticPr fontId="2"/>
  </si>
  <si>
    <t>市川市花と緑のまちづくり財団</t>
    <rPh sb="0" eb="3">
      <t>イチカワシ</t>
    </rPh>
    <rPh sb="3" eb="4">
      <t>ハナ</t>
    </rPh>
    <rPh sb="5" eb="6">
      <t>ミドリ</t>
    </rPh>
    <rPh sb="12" eb="14">
      <t>ザイダン</t>
    </rPh>
    <phoneticPr fontId="2"/>
  </si>
  <si>
    <t>市川市文化振興財団</t>
    <rPh sb="0" eb="3">
      <t>イチカワシ</t>
    </rPh>
    <rPh sb="3" eb="5">
      <t>ブンカ</t>
    </rPh>
    <rPh sb="5" eb="7">
      <t>シンコウ</t>
    </rPh>
    <rPh sb="7" eb="9">
      <t>ザイダン</t>
    </rPh>
    <phoneticPr fontId="2"/>
  </si>
  <si>
    <t>本八幡ビル</t>
    <rPh sb="0" eb="1">
      <t>モト</t>
    </rPh>
    <rPh sb="1" eb="3">
      <t>ヤワタ</t>
    </rPh>
    <phoneticPr fontId="2"/>
  </si>
  <si>
    <t>ジェイコム市川</t>
    <rPh sb="5" eb="7">
      <t>イチカワ</t>
    </rPh>
    <phoneticPr fontId="2"/>
  </si>
  <si>
    <t>市川市土地開発公社</t>
    <rPh sb="0" eb="3">
      <t>イチカワシ</t>
    </rPh>
    <rPh sb="3" eb="5">
      <t>トチ</t>
    </rPh>
    <rPh sb="5" eb="7">
      <t>カイハツ</t>
    </rPh>
    <rPh sb="7" eb="9">
      <t>コウシャ</t>
    </rPh>
    <phoneticPr fontId="2"/>
  </si>
  <si>
    <t>一般廃棄物処理施設建設等基金</t>
    <rPh sb="0" eb="2">
      <t>イッパン</t>
    </rPh>
    <rPh sb="2" eb="5">
      <t>ハイキブツ</t>
    </rPh>
    <rPh sb="5" eb="7">
      <t>ショリ</t>
    </rPh>
    <rPh sb="7" eb="9">
      <t>シセツ</t>
    </rPh>
    <rPh sb="9" eb="11">
      <t>ケンセツ</t>
    </rPh>
    <rPh sb="11" eb="12">
      <t>トウ</t>
    </rPh>
    <rPh sb="12" eb="14">
      <t>キキン</t>
    </rPh>
    <phoneticPr fontId="2"/>
  </si>
  <si>
    <t>職員退職手当基金</t>
    <rPh sb="0" eb="2">
      <t>ショクイン</t>
    </rPh>
    <rPh sb="2" eb="4">
      <t>タイショク</t>
    </rPh>
    <rPh sb="4" eb="6">
      <t>テアテ</t>
    </rPh>
    <rPh sb="6" eb="8">
      <t>キキン</t>
    </rPh>
    <phoneticPr fontId="2"/>
  </si>
  <si>
    <t>庁舎整備基金</t>
    <rPh sb="0" eb="2">
      <t>チョウシャ</t>
    </rPh>
    <rPh sb="2" eb="4">
      <t>セイビ</t>
    </rPh>
    <rPh sb="4" eb="6">
      <t>キキン</t>
    </rPh>
    <phoneticPr fontId="2"/>
  </si>
  <si>
    <t>大畑忞教育基金</t>
    <rPh sb="0" eb="2">
      <t>オオハタ</t>
    </rPh>
    <rPh sb="2" eb="3">
      <t>ツトム</t>
    </rPh>
    <rPh sb="3" eb="5">
      <t>キョウイク</t>
    </rPh>
    <rPh sb="5" eb="7">
      <t>キキン</t>
    </rPh>
    <phoneticPr fontId="2"/>
  </si>
  <si>
    <t>福祉基金</t>
    <rPh sb="0" eb="2">
      <t>フクシ</t>
    </rPh>
    <rPh sb="2" eb="4">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</si>
</sst>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45117</c:v>
                </c:pt>
                <c:pt idx="1">
                  <c:v>39951</c:v>
                </c:pt>
                <c:pt idx="2">
                  <c:v>39893</c:v>
                </c:pt>
                <c:pt idx="3">
                  <c:v>41080</c:v>
                </c:pt>
                <c:pt idx="4">
                  <c:v>33173</c:v>
                </c:pt>
              </c:numCache>
            </c:numRef>
          </c:val>
          <c:smooth val="0"/>
          <c:extLst>
            <c:ext xmlns:c16="http://schemas.microsoft.com/office/drawing/2014/chart" uri="{C3380CC4-5D6E-409C-BE32-E72D297353CC}">
              <c16:uniqueId val="{00000000-311D-47FD-B9E8-D7521D6A9E0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20290</c:v>
                </c:pt>
                <c:pt idx="1">
                  <c:v>24929</c:v>
                </c:pt>
                <c:pt idx="2">
                  <c:v>25864</c:v>
                </c:pt>
                <c:pt idx="3">
                  <c:v>42346</c:v>
                </c:pt>
                <c:pt idx="4">
                  <c:v>21936</c:v>
                </c:pt>
              </c:numCache>
            </c:numRef>
          </c:val>
          <c:smooth val="0"/>
          <c:extLst>
            <c:ext xmlns:c16="http://schemas.microsoft.com/office/drawing/2014/chart" uri="{C3380CC4-5D6E-409C-BE32-E72D297353CC}">
              <c16:uniqueId val="{00000001-311D-47FD-B9E8-D7521D6A9E03}"/>
            </c:ext>
          </c:extLst>
        </c:ser>
        <c:dLbls>
          <c:showLegendKey val="0"/>
          <c:showVal val="0"/>
          <c:showCatName val="0"/>
          <c:showSerName val="0"/>
          <c:showPercent val="0"/>
          <c:showBubbleSize val="0"/>
        </c:dLbls>
        <c:marker val="1"/>
        <c:smooth val="0"/>
        <c:axId val="360682584"/>
        <c:axId val="360680232"/>
      </c:lineChart>
      <c:catAx>
        <c:axId val="3606825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0680232"/>
        <c:crosses val="autoZero"/>
        <c:auto val="1"/>
        <c:lblAlgn val="ctr"/>
        <c:lblOffset val="100"/>
        <c:tickLblSkip val="1"/>
        <c:tickMarkSkip val="1"/>
        <c:noMultiLvlLbl val="0"/>
      </c:catAx>
      <c:valAx>
        <c:axId val="360680232"/>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06825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4.92</c:v>
                </c:pt>
                <c:pt idx="1">
                  <c:v>5.88</c:v>
                </c:pt>
                <c:pt idx="2">
                  <c:v>4.57</c:v>
                </c:pt>
                <c:pt idx="3">
                  <c:v>4.1900000000000004</c:v>
                </c:pt>
                <c:pt idx="4">
                  <c:v>5.33</c:v>
                </c:pt>
              </c:numCache>
            </c:numRef>
          </c:val>
          <c:extLst>
            <c:ext xmlns:c16="http://schemas.microsoft.com/office/drawing/2014/chart" uri="{C3380CC4-5D6E-409C-BE32-E72D297353CC}">
              <c16:uniqueId val="{00000000-D7FB-4759-A494-92DA0C869B3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13.72</c:v>
                </c:pt>
                <c:pt idx="1">
                  <c:v>15.71</c:v>
                </c:pt>
                <c:pt idx="2">
                  <c:v>18.23</c:v>
                </c:pt>
                <c:pt idx="3">
                  <c:v>20.420000000000002</c:v>
                </c:pt>
                <c:pt idx="4">
                  <c:v>22</c:v>
                </c:pt>
              </c:numCache>
            </c:numRef>
          </c:val>
          <c:extLst>
            <c:ext xmlns:c16="http://schemas.microsoft.com/office/drawing/2014/chart" uri="{C3380CC4-5D6E-409C-BE32-E72D297353CC}">
              <c16:uniqueId val="{00000001-D7FB-4759-A494-92DA0C869B3D}"/>
            </c:ext>
          </c:extLst>
        </c:ser>
        <c:dLbls>
          <c:showLegendKey val="0"/>
          <c:showVal val="0"/>
          <c:showCatName val="0"/>
          <c:showSerName val="0"/>
          <c:showPercent val="0"/>
          <c:showBubbleSize val="0"/>
        </c:dLbls>
        <c:gapWidth val="250"/>
        <c:overlap val="100"/>
        <c:axId val="360681016"/>
        <c:axId val="3606821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0.76</c:v>
                </c:pt>
                <c:pt idx="1">
                  <c:v>1.1399999999999999</c:v>
                </c:pt>
                <c:pt idx="2">
                  <c:v>-1.07</c:v>
                </c:pt>
                <c:pt idx="3">
                  <c:v>0.28999999999999998</c:v>
                </c:pt>
                <c:pt idx="4">
                  <c:v>1.27</c:v>
                </c:pt>
              </c:numCache>
            </c:numRef>
          </c:val>
          <c:smooth val="0"/>
          <c:extLst>
            <c:ext xmlns:c16="http://schemas.microsoft.com/office/drawing/2014/chart" uri="{C3380CC4-5D6E-409C-BE32-E72D297353CC}">
              <c16:uniqueId val="{00000002-D7FB-4759-A494-92DA0C869B3D}"/>
            </c:ext>
          </c:extLst>
        </c:ser>
        <c:dLbls>
          <c:showLegendKey val="0"/>
          <c:showVal val="0"/>
          <c:showCatName val="0"/>
          <c:showSerName val="0"/>
          <c:showPercent val="0"/>
          <c:showBubbleSize val="0"/>
        </c:dLbls>
        <c:marker val="1"/>
        <c:smooth val="0"/>
        <c:axId val="360681016"/>
        <c:axId val="360682192"/>
      </c:lineChart>
      <c:catAx>
        <c:axId val="360681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0682192"/>
        <c:crosses val="autoZero"/>
        <c:auto val="1"/>
        <c:lblAlgn val="ctr"/>
        <c:lblOffset val="100"/>
        <c:tickLblSkip val="1"/>
        <c:tickMarkSkip val="1"/>
        <c:noMultiLvlLbl val="0"/>
      </c:catAx>
      <c:valAx>
        <c:axId val="360682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0681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0.25</c:v>
                </c:pt>
                <c:pt idx="2">
                  <c:v>#N/A</c:v>
                </c:pt>
                <c:pt idx="3">
                  <c:v>0.31</c:v>
                </c:pt>
                <c:pt idx="4">
                  <c:v>#N/A</c:v>
                </c:pt>
                <c:pt idx="5">
                  <c:v>0.28999999999999998</c:v>
                </c:pt>
                <c:pt idx="6">
                  <c:v>#N/A</c:v>
                </c:pt>
                <c:pt idx="7">
                  <c:v>2.1800000000000002</c:v>
                </c:pt>
                <c:pt idx="8">
                  <c:v>0</c:v>
                </c:pt>
                <c:pt idx="9">
                  <c:v>0</c:v>
                </c:pt>
              </c:numCache>
            </c:numRef>
          </c:val>
          <c:extLst>
            <c:ext xmlns:c16="http://schemas.microsoft.com/office/drawing/2014/chart" uri="{C3380CC4-5D6E-409C-BE32-E72D297353CC}">
              <c16:uniqueId val="{00000000-2387-42CE-AFB7-0991517C83A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387-42CE-AFB7-0991517C83A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387-42CE-AFB7-0991517C83A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387-42CE-AFB7-0991517C83A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4-2387-42CE-AFB7-0991517C83A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1.73</c:v>
                </c:pt>
                <c:pt idx="2">
                  <c:v>#N/A</c:v>
                </c:pt>
                <c:pt idx="3">
                  <c:v>0.9</c:v>
                </c:pt>
                <c:pt idx="4">
                  <c:v>#N/A</c:v>
                </c:pt>
                <c:pt idx="5">
                  <c:v>0.82</c:v>
                </c:pt>
                <c:pt idx="6">
                  <c:v>#N/A</c:v>
                </c:pt>
                <c:pt idx="7">
                  <c:v>0.83</c:v>
                </c:pt>
                <c:pt idx="8">
                  <c:v>#N/A</c:v>
                </c:pt>
                <c:pt idx="9">
                  <c:v>0.21</c:v>
                </c:pt>
              </c:numCache>
            </c:numRef>
          </c:val>
          <c:extLst>
            <c:ext xmlns:c16="http://schemas.microsoft.com/office/drawing/2014/chart" uri="{C3380CC4-5D6E-409C-BE32-E72D297353CC}">
              <c16:uniqueId val="{00000005-2387-42CE-AFB7-0991517C83A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0.37</c:v>
                </c:pt>
                <c:pt idx="2">
                  <c:v>#N/A</c:v>
                </c:pt>
                <c:pt idx="3">
                  <c:v>0.81</c:v>
                </c:pt>
                <c:pt idx="4">
                  <c:v>#N/A</c:v>
                </c:pt>
                <c:pt idx="5">
                  <c:v>0.53</c:v>
                </c:pt>
                <c:pt idx="6">
                  <c:v>#N/A</c:v>
                </c:pt>
                <c:pt idx="7">
                  <c:v>0.47</c:v>
                </c:pt>
                <c:pt idx="8">
                  <c:v>#N/A</c:v>
                </c:pt>
                <c:pt idx="9">
                  <c:v>0.36</c:v>
                </c:pt>
              </c:numCache>
            </c:numRef>
          </c:val>
          <c:extLst>
            <c:ext xmlns:c16="http://schemas.microsoft.com/office/drawing/2014/chart" uri="{C3380CC4-5D6E-409C-BE32-E72D297353CC}">
              <c16:uniqueId val="{00000006-2387-42CE-AFB7-0991517C83A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0.46</c:v>
                </c:pt>
              </c:numCache>
            </c:numRef>
          </c:val>
          <c:extLst>
            <c:ext xmlns:c16="http://schemas.microsoft.com/office/drawing/2014/chart" uri="{C3380CC4-5D6E-409C-BE32-E72D297353CC}">
              <c16:uniqueId val="{00000007-2387-42CE-AFB7-0991517C83AC}"/>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3.34</c:v>
                </c:pt>
                <c:pt idx="2">
                  <c:v>#N/A</c:v>
                </c:pt>
                <c:pt idx="3">
                  <c:v>3.05</c:v>
                </c:pt>
                <c:pt idx="4">
                  <c:v>#N/A</c:v>
                </c:pt>
                <c:pt idx="5">
                  <c:v>2.66</c:v>
                </c:pt>
                <c:pt idx="6">
                  <c:v>#N/A</c:v>
                </c:pt>
                <c:pt idx="7">
                  <c:v>2.4700000000000002</c:v>
                </c:pt>
                <c:pt idx="8">
                  <c:v>#N/A</c:v>
                </c:pt>
                <c:pt idx="9">
                  <c:v>2.13</c:v>
                </c:pt>
              </c:numCache>
            </c:numRef>
          </c:val>
          <c:extLst>
            <c:ext xmlns:c16="http://schemas.microsoft.com/office/drawing/2014/chart" uri="{C3380CC4-5D6E-409C-BE32-E72D297353CC}">
              <c16:uniqueId val="{00000008-2387-42CE-AFB7-0991517C83A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4.91</c:v>
                </c:pt>
                <c:pt idx="2">
                  <c:v>#N/A</c:v>
                </c:pt>
                <c:pt idx="3">
                  <c:v>5.87</c:v>
                </c:pt>
                <c:pt idx="4">
                  <c:v>#N/A</c:v>
                </c:pt>
                <c:pt idx="5">
                  <c:v>4.5599999999999996</c:v>
                </c:pt>
                <c:pt idx="6">
                  <c:v>#N/A</c:v>
                </c:pt>
                <c:pt idx="7">
                  <c:v>4.1900000000000004</c:v>
                </c:pt>
                <c:pt idx="8">
                  <c:v>#N/A</c:v>
                </c:pt>
                <c:pt idx="9">
                  <c:v>5.33</c:v>
                </c:pt>
              </c:numCache>
            </c:numRef>
          </c:val>
          <c:extLst>
            <c:ext xmlns:c16="http://schemas.microsoft.com/office/drawing/2014/chart" uri="{C3380CC4-5D6E-409C-BE32-E72D297353CC}">
              <c16:uniqueId val="{00000009-2387-42CE-AFB7-0991517C83AC}"/>
            </c:ext>
          </c:extLst>
        </c:ser>
        <c:dLbls>
          <c:showLegendKey val="0"/>
          <c:showVal val="0"/>
          <c:showCatName val="0"/>
          <c:showSerName val="0"/>
          <c:showPercent val="0"/>
          <c:showBubbleSize val="0"/>
        </c:dLbls>
        <c:gapWidth val="150"/>
        <c:overlap val="100"/>
        <c:axId val="360686504"/>
        <c:axId val="360685328"/>
      </c:barChart>
      <c:catAx>
        <c:axId val="360686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0685328"/>
        <c:crosses val="autoZero"/>
        <c:auto val="1"/>
        <c:lblAlgn val="ctr"/>
        <c:lblOffset val="100"/>
        <c:tickLblSkip val="1"/>
        <c:tickMarkSkip val="1"/>
        <c:noMultiLvlLbl val="0"/>
      </c:catAx>
      <c:valAx>
        <c:axId val="360685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06865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11855</c:v>
                </c:pt>
                <c:pt idx="5">
                  <c:v>10482</c:v>
                </c:pt>
                <c:pt idx="8">
                  <c:v>10267</c:v>
                </c:pt>
                <c:pt idx="11">
                  <c:v>10159</c:v>
                </c:pt>
                <c:pt idx="14">
                  <c:v>9681</c:v>
                </c:pt>
              </c:numCache>
            </c:numRef>
          </c:val>
          <c:extLst>
            <c:ext xmlns:c16="http://schemas.microsoft.com/office/drawing/2014/chart" uri="{C3380CC4-5D6E-409C-BE32-E72D297353CC}">
              <c16:uniqueId val="{00000000-8D80-437D-BB4C-C9F84F240B0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D80-437D-BB4C-C9F84F240B0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1469</c:v>
                </c:pt>
                <c:pt idx="3">
                  <c:v>1880</c:v>
                </c:pt>
                <c:pt idx="6">
                  <c:v>1941</c:v>
                </c:pt>
                <c:pt idx="9">
                  <c:v>2232</c:v>
                </c:pt>
                <c:pt idx="12">
                  <c:v>1663</c:v>
                </c:pt>
              </c:numCache>
            </c:numRef>
          </c:val>
          <c:extLst>
            <c:ext xmlns:c16="http://schemas.microsoft.com/office/drawing/2014/chart" uri="{C3380CC4-5D6E-409C-BE32-E72D297353CC}">
              <c16:uniqueId val="{00000002-8D80-437D-BB4C-C9F84F240B0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D80-437D-BB4C-C9F84F240B0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1412</c:v>
                </c:pt>
                <c:pt idx="3">
                  <c:v>1483</c:v>
                </c:pt>
                <c:pt idx="6">
                  <c:v>1302</c:v>
                </c:pt>
                <c:pt idx="9">
                  <c:v>1316</c:v>
                </c:pt>
                <c:pt idx="12">
                  <c:v>1283</c:v>
                </c:pt>
              </c:numCache>
            </c:numRef>
          </c:val>
          <c:extLst>
            <c:ext xmlns:c16="http://schemas.microsoft.com/office/drawing/2014/chart" uri="{C3380CC4-5D6E-409C-BE32-E72D297353CC}">
              <c16:uniqueId val="{00000004-8D80-437D-BB4C-C9F84F240B0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67</c:v>
                </c:pt>
                <c:pt idx="3">
                  <c:v>50</c:v>
                </c:pt>
                <c:pt idx="6">
                  <c:v>33</c:v>
                </c:pt>
                <c:pt idx="9">
                  <c:v>17</c:v>
                </c:pt>
                <c:pt idx="12">
                  <c:v>0</c:v>
                </c:pt>
              </c:numCache>
            </c:numRef>
          </c:val>
          <c:extLst>
            <c:ext xmlns:c16="http://schemas.microsoft.com/office/drawing/2014/chart" uri="{C3380CC4-5D6E-409C-BE32-E72D297353CC}">
              <c16:uniqueId val="{00000005-8D80-437D-BB4C-C9F84F240B0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83</c:v>
                </c:pt>
                <c:pt idx="12">
                  <c:v>0</c:v>
                </c:pt>
              </c:numCache>
            </c:numRef>
          </c:val>
          <c:extLst>
            <c:ext xmlns:c16="http://schemas.microsoft.com/office/drawing/2014/chart" uri="{C3380CC4-5D6E-409C-BE32-E72D297353CC}">
              <c16:uniqueId val="{00000006-8D80-437D-BB4C-C9F84F240B0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8384</c:v>
                </c:pt>
                <c:pt idx="3">
                  <c:v>7090</c:v>
                </c:pt>
                <c:pt idx="6">
                  <c:v>7575</c:v>
                </c:pt>
                <c:pt idx="9">
                  <c:v>7623</c:v>
                </c:pt>
                <c:pt idx="12">
                  <c:v>8221</c:v>
                </c:pt>
              </c:numCache>
            </c:numRef>
          </c:val>
          <c:extLst>
            <c:ext xmlns:c16="http://schemas.microsoft.com/office/drawing/2014/chart" uri="{C3380CC4-5D6E-409C-BE32-E72D297353CC}">
              <c16:uniqueId val="{00000007-8D80-437D-BB4C-C9F84F240B09}"/>
            </c:ext>
          </c:extLst>
        </c:ser>
        <c:dLbls>
          <c:showLegendKey val="0"/>
          <c:showVal val="0"/>
          <c:showCatName val="0"/>
          <c:showSerName val="0"/>
          <c:showPercent val="0"/>
          <c:showBubbleSize val="0"/>
        </c:dLbls>
        <c:gapWidth val="100"/>
        <c:overlap val="100"/>
        <c:axId val="360683760"/>
        <c:axId val="5034748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-523</c:v>
                </c:pt>
                <c:pt idx="2">
                  <c:v>#N/A</c:v>
                </c:pt>
                <c:pt idx="3">
                  <c:v>#N/A</c:v>
                </c:pt>
                <c:pt idx="4">
                  <c:v>21</c:v>
                </c:pt>
                <c:pt idx="5">
                  <c:v>#N/A</c:v>
                </c:pt>
                <c:pt idx="6">
                  <c:v>#N/A</c:v>
                </c:pt>
                <c:pt idx="7">
                  <c:v>584</c:v>
                </c:pt>
                <c:pt idx="8">
                  <c:v>#N/A</c:v>
                </c:pt>
                <c:pt idx="9">
                  <c:v>#N/A</c:v>
                </c:pt>
                <c:pt idx="10">
                  <c:v>1112</c:v>
                </c:pt>
                <c:pt idx="11">
                  <c:v>#N/A</c:v>
                </c:pt>
                <c:pt idx="12">
                  <c:v>#N/A</c:v>
                </c:pt>
                <c:pt idx="13">
                  <c:v>1486</c:v>
                </c:pt>
                <c:pt idx="14">
                  <c:v>#N/A</c:v>
                </c:pt>
              </c:numCache>
            </c:numRef>
          </c:val>
          <c:smooth val="0"/>
          <c:extLst>
            <c:ext xmlns:c16="http://schemas.microsoft.com/office/drawing/2014/chart" uri="{C3380CC4-5D6E-409C-BE32-E72D297353CC}">
              <c16:uniqueId val="{00000008-8D80-437D-BB4C-C9F84F240B09}"/>
            </c:ext>
          </c:extLst>
        </c:ser>
        <c:dLbls>
          <c:showLegendKey val="0"/>
          <c:showVal val="0"/>
          <c:showCatName val="0"/>
          <c:showSerName val="0"/>
          <c:showPercent val="0"/>
          <c:showBubbleSize val="0"/>
        </c:dLbls>
        <c:marker val="1"/>
        <c:smooth val="0"/>
        <c:axId val="360683760"/>
        <c:axId val="503474880"/>
      </c:lineChart>
      <c:catAx>
        <c:axId val="360683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3474880"/>
        <c:crosses val="autoZero"/>
        <c:auto val="1"/>
        <c:lblAlgn val="ctr"/>
        <c:lblOffset val="100"/>
        <c:tickLblSkip val="1"/>
        <c:tickMarkSkip val="1"/>
        <c:noMultiLvlLbl val="0"/>
      </c:catAx>
      <c:valAx>
        <c:axId val="503474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0683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65748</c:v>
                </c:pt>
                <c:pt idx="5">
                  <c:v>63821</c:v>
                </c:pt>
                <c:pt idx="8">
                  <c:v>57959</c:v>
                </c:pt>
                <c:pt idx="11">
                  <c:v>56182</c:v>
                </c:pt>
                <c:pt idx="14">
                  <c:v>52919</c:v>
                </c:pt>
              </c:numCache>
            </c:numRef>
          </c:val>
          <c:extLst>
            <c:ext xmlns:c16="http://schemas.microsoft.com/office/drawing/2014/chart" uri="{C3380CC4-5D6E-409C-BE32-E72D297353CC}">
              <c16:uniqueId val="{00000000-F98D-4A4D-9AD1-19AC3383F33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33353</c:v>
                </c:pt>
                <c:pt idx="5">
                  <c:v>32926</c:v>
                </c:pt>
                <c:pt idx="8">
                  <c:v>32544</c:v>
                </c:pt>
                <c:pt idx="11">
                  <c:v>31452</c:v>
                </c:pt>
                <c:pt idx="14">
                  <c:v>30208</c:v>
                </c:pt>
              </c:numCache>
            </c:numRef>
          </c:val>
          <c:extLst>
            <c:ext xmlns:c16="http://schemas.microsoft.com/office/drawing/2014/chart" uri="{C3380CC4-5D6E-409C-BE32-E72D297353CC}">
              <c16:uniqueId val="{00000001-F98D-4A4D-9AD1-19AC3383F33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21906</c:v>
                </c:pt>
                <c:pt idx="5">
                  <c:v>26376</c:v>
                </c:pt>
                <c:pt idx="8">
                  <c:v>30247</c:v>
                </c:pt>
                <c:pt idx="11">
                  <c:v>31840</c:v>
                </c:pt>
                <c:pt idx="14">
                  <c:v>35072</c:v>
                </c:pt>
              </c:numCache>
            </c:numRef>
          </c:val>
          <c:extLst>
            <c:ext xmlns:c16="http://schemas.microsoft.com/office/drawing/2014/chart" uri="{C3380CC4-5D6E-409C-BE32-E72D297353CC}">
              <c16:uniqueId val="{00000002-F98D-4A4D-9AD1-19AC3383F33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98D-4A4D-9AD1-19AC3383F33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98D-4A4D-9AD1-19AC3383F33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22</c:v>
                </c:pt>
                <c:pt idx="3">
                  <c:v>10</c:v>
                </c:pt>
                <c:pt idx="6">
                  <c:v>12</c:v>
                </c:pt>
                <c:pt idx="9">
                  <c:v>33</c:v>
                </c:pt>
                <c:pt idx="12">
                  <c:v>20</c:v>
                </c:pt>
              </c:numCache>
            </c:numRef>
          </c:val>
          <c:extLst>
            <c:ext xmlns:c16="http://schemas.microsoft.com/office/drawing/2014/chart" uri="{C3380CC4-5D6E-409C-BE32-E72D297353CC}">
              <c16:uniqueId val="{00000005-F98D-4A4D-9AD1-19AC3383F33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29460</c:v>
                </c:pt>
                <c:pt idx="3">
                  <c:v>27296</c:v>
                </c:pt>
                <c:pt idx="6">
                  <c:v>25967</c:v>
                </c:pt>
                <c:pt idx="9">
                  <c:v>25080</c:v>
                </c:pt>
                <c:pt idx="12">
                  <c:v>23591</c:v>
                </c:pt>
              </c:numCache>
            </c:numRef>
          </c:val>
          <c:extLst>
            <c:ext xmlns:c16="http://schemas.microsoft.com/office/drawing/2014/chart" uri="{C3380CC4-5D6E-409C-BE32-E72D297353CC}">
              <c16:uniqueId val="{00000006-F98D-4A4D-9AD1-19AC3383F33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98D-4A4D-9AD1-19AC3383F33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14986</c:v>
                </c:pt>
                <c:pt idx="3">
                  <c:v>15898</c:v>
                </c:pt>
                <c:pt idx="6">
                  <c:v>15507</c:v>
                </c:pt>
                <c:pt idx="9">
                  <c:v>16154</c:v>
                </c:pt>
                <c:pt idx="12">
                  <c:v>15972</c:v>
                </c:pt>
              </c:numCache>
            </c:numRef>
          </c:val>
          <c:extLst>
            <c:ext xmlns:c16="http://schemas.microsoft.com/office/drawing/2014/chart" uri="{C3380CC4-5D6E-409C-BE32-E72D297353CC}">
              <c16:uniqueId val="{00000008-F98D-4A4D-9AD1-19AC3383F33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8655</c:v>
                </c:pt>
                <c:pt idx="3">
                  <c:v>7304</c:v>
                </c:pt>
                <c:pt idx="6">
                  <c:v>5974</c:v>
                </c:pt>
                <c:pt idx="9">
                  <c:v>4943</c:v>
                </c:pt>
                <c:pt idx="12">
                  <c:v>6419</c:v>
                </c:pt>
              </c:numCache>
            </c:numRef>
          </c:val>
          <c:extLst>
            <c:ext xmlns:c16="http://schemas.microsoft.com/office/drawing/2014/chart" uri="{C3380CC4-5D6E-409C-BE32-E72D297353CC}">
              <c16:uniqueId val="{00000009-F98D-4A4D-9AD1-19AC3383F33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61961</c:v>
                </c:pt>
                <c:pt idx="3">
                  <c:v>60294</c:v>
                </c:pt>
                <c:pt idx="6">
                  <c:v>60022</c:v>
                </c:pt>
                <c:pt idx="9">
                  <c:v>61690</c:v>
                </c:pt>
                <c:pt idx="12">
                  <c:v>57368</c:v>
                </c:pt>
              </c:numCache>
            </c:numRef>
          </c:val>
          <c:extLst>
            <c:ext xmlns:c16="http://schemas.microsoft.com/office/drawing/2014/chart" uri="{C3380CC4-5D6E-409C-BE32-E72D297353CC}">
              <c16:uniqueId val="{0000000A-F98D-4A4D-9AD1-19AC3383F334}"/>
            </c:ext>
          </c:extLst>
        </c:ser>
        <c:dLbls>
          <c:showLegendKey val="0"/>
          <c:showVal val="0"/>
          <c:showCatName val="0"/>
          <c:showSerName val="0"/>
          <c:showPercent val="0"/>
          <c:showBubbleSize val="0"/>
        </c:dLbls>
        <c:gapWidth val="100"/>
        <c:overlap val="100"/>
        <c:axId val="503475664"/>
        <c:axId val="5034768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98D-4A4D-9AD1-19AC3383F334}"/>
            </c:ext>
          </c:extLst>
        </c:ser>
        <c:dLbls>
          <c:showLegendKey val="0"/>
          <c:showVal val="0"/>
          <c:showCatName val="0"/>
          <c:showSerName val="0"/>
          <c:showPercent val="0"/>
          <c:showBubbleSize val="0"/>
        </c:dLbls>
        <c:marker val="1"/>
        <c:smooth val="0"/>
        <c:axId val="503475664"/>
        <c:axId val="503476840"/>
      </c:lineChart>
      <c:catAx>
        <c:axId val="503475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3476840"/>
        <c:crosses val="autoZero"/>
        <c:auto val="1"/>
        <c:lblAlgn val="ctr"/>
        <c:lblOffset val="100"/>
        <c:tickLblSkip val="1"/>
        <c:tickMarkSkip val="1"/>
        <c:noMultiLvlLbl val="0"/>
      </c:catAx>
      <c:valAx>
        <c:axId val="503476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3475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15190</c:v>
                </c:pt>
                <c:pt idx="1">
                  <c:v>17207</c:v>
                </c:pt>
                <c:pt idx="2">
                  <c:v>19025</c:v>
                </c:pt>
              </c:numCache>
            </c:numRef>
          </c:val>
          <c:extLst>
            <c:ext xmlns:c16="http://schemas.microsoft.com/office/drawing/2014/chart" uri="{C3380CC4-5D6E-409C-BE32-E72D297353CC}">
              <c16:uniqueId val="{00000000-5E35-4BEF-AB34-D80632F6FC5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5E35-4BEF-AB34-D80632F6FC5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11926</c:v>
                </c:pt>
                <c:pt idx="1">
                  <c:v>11376</c:v>
                </c:pt>
                <c:pt idx="2">
                  <c:v>12638</c:v>
                </c:pt>
              </c:numCache>
            </c:numRef>
          </c:val>
          <c:extLst>
            <c:ext xmlns:c16="http://schemas.microsoft.com/office/drawing/2014/chart" uri="{C3380CC4-5D6E-409C-BE32-E72D297353CC}">
              <c16:uniqueId val="{00000002-5E35-4BEF-AB34-D80632F6FC59}"/>
            </c:ext>
          </c:extLst>
        </c:ser>
        <c:dLbls>
          <c:showLegendKey val="0"/>
          <c:showVal val="0"/>
          <c:showCatName val="0"/>
          <c:showSerName val="0"/>
          <c:showPercent val="0"/>
          <c:showBubbleSize val="0"/>
        </c:dLbls>
        <c:gapWidth val="120"/>
        <c:overlap val="100"/>
        <c:axId val="503471352"/>
        <c:axId val="503471744"/>
      </c:barChart>
      <c:catAx>
        <c:axId val="503471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3471744"/>
        <c:crosses val="autoZero"/>
        <c:auto val="1"/>
        <c:lblAlgn val="ctr"/>
        <c:lblOffset val="100"/>
        <c:tickLblSkip val="1"/>
        <c:tickMarkSkip val="1"/>
        <c:noMultiLvlLbl val="0"/>
      </c:catAx>
      <c:valAx>
        <c:axId val="5034717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3471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元利償還金が、本庁舎整備事業債の償還が開始したことなどにより</a:t>
          </a:r>
          <a:r>
            <a:rPr kumimoji="1" lang="en-US" altLang="ja-JP" sz="1200">
              <a:latin typeface="ＭＳ ゴシック" pitchFamily="49" charset="-128"/>
              <a:ea typeface="ＭＳ ゴシック" pitchFamily="49" charset="-128"/>
            </a:rPr>
            <a:t>6</a:t>
          </a:r>
          <a:r>
            <a:rPr kumimoji="1" lang="ja-JP" altLang="en-US" sz="1200">
              <a:latin typeface="ＭＳ ゴシック" pitchFamily="49" charset="-128"/>
              <a:ea typeface="ＭＳ ゴシック" pitchFamily="49" charset="-128"/>
            </a:rPr>
            <a:t>億円の増加となり、単年度の実質公債費比率は</a:t>
          </a:r>
          <a:r>
            <a:rPr kumimoji="1" lang="en-US" altLang="ja-JP" sz="1200">
              <a:latin typeface="ＭＳ ゴシック" pitchFamily="49" charset="-128"/>
              <a:ea typeface="ＭＳ ゴシック" pitchFamily="49" charset="-128"/>
            </a:rPr>
            <a:t>0.4</a:t>
          </a:r>
          <a:r>
            <a:rPr kumimoji="1" lang="ja-JP" altLang="en-US" sz="1200">
              <a:latin typeface="ＭＳ ゴシック" pitchFamily="49" charset="-128"/>
              <a:ea typeface="ＭＳ ゴシック" pitchFamily="49" charset="-128"/>
            </a:rPr>
            <a:t>ポイントの増加となったものの、</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ヵ年平均では類似団体平均値を下回る</a:t>
          </a:r>
          <a:r>
            <a:rPr kumimoji="1" lang="en-US" altLang="ja-JP" sz="1200">
              <a:latin typeface="ＭＳ ゴシック" pitchFamily="49" charset="-128"/>
              <a:ea typeface="ＭＳ ゴシック" pitchFamily="49" charset="-128"/>
            </a:rPr>
            <a:t>1.3</a:t>
          </a:r>
          <a:r>
            <a:rPr kumimoji="1" lang="ja-JP" altLang="en-US" sz="1200">
              <a:latin typeface="ＭＳ ゴシック" pitchFamily="49" charset="-128"/>
              <a:ea typeface="ＭＳ ゴシック" pitchFamily="49" charset="-128"/>
            </a:rPr>
            <a:t>％と良好な水準を維持している。</a:t>
          </a:r>
        </a:p>
        <a:p>
          <a:r>
            <a:rPr kumimoji="1" lang="ja-JP" altLang="en-US" sz="1200">
              <a:latin typeface="ＭＳ ゴシック" pitchFamily="49" charset="-128"/>
              <a:ea typeface="ＭＳ ゴシック" pitchFamily="49" charset="-128"/>
            </a:rPr>
            <a:t>　今後は、公共施設の更新を控えているが、債務費用が過度に財政を圧迫することのない範囲で数値の保持を図っていく。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減債基金については、市債の残高が減少したこと等により、市債管理基金の役割を終えたと判断したことから、平成</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年度末をもって同基金を廃止している。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将来負担額については、債務負担行為に基づく支出予定額が増加したものの、市債発行額が少なかったために地方債現在高が</a:t>
          </a:r>
          <a:r>
            <a:rPr kumimoji="1" lang="en-US" altLang="ja-JP" sz="1200">
              <a:latin typeface="ＭＳ ゴシック" pitchFamily="49" charset="-128"/>
              <a:ea typeface="ＭＳ ゴシック" pitchFamily="49" charset="-128"/>
            </a:rPr>
            <a:t>43</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千万円減少し、また退職手当負担見込額が減となったことにより、</a:t>
          </a:r>
          <a:r>
            <a:rPr kumimoji="1" lang="en-US" altLang="ja-JP" sz="1200">
              <a:latin typeface="ＭＳ ゴシック" pitchFamily="49" charset="-128"/>
              <a:ea typeface="ＭＳ ゴシック" pitchFamily="49" charset="-128"/>
            </a:rPr>
            <a:t>45</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千万円の減となった。</a:t>
          </a:r>
        </a:p>
        <a:p>
          <a:r>
            <a:rPr kumimoji="1" lang="ja-JP" altLang="en-US" sz="1200">
              <a:latin typeface="ＭＳ ゴシック" pitchFamily="49" charset="-128"/>
              <a:ea typeface="ＭＳ ゴシック" pitchFamily="49" charset="-128"/>
            </a:rPr>
            <a:t>　また、充当可能財源等は、財政調整基金等の基金は増となったものの、臨時財政対策債の償還進行などにより基準財政需要額算入見込み額が減となったことから、</a:t>
          </a:r>
          <a:r>
            <a:rPr kumimoji="1" lang="en-US" altLang="ja-JP" sz="1200">
              <a:latin typeface="ＭＳ ゴシック" pitchFamily="49" charset="-128"/>
              <a:ea typeface="ＭＳ ゴシック" pitchFamily="49" charset="-128"/>
            </a:rPr>
            <a:t>12</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8</a:t>
          </a:r>
          <a:r>
            <a:rPr kumimoji="1" lang="ja-JP" altLang="en-US" sz="1200">
              <a:latin typeface="ＭＳ ゴシック" pitchFamily="49" charset="-128"/>
              <a:ea typeface="ＭＳ ゴシック" pitchFamily="49" charset="-128"/>
            </a:rPr>
            <a:t>千万円の減少となった。</a:t>
          </a:r>
        </a:p>
        <a:p>
          <a:r>
            <a:rPr kumimoji="1" lang="ja-JP" altLang="en-US" sz="1200">
              <a:latin typeface="ＭＳ ゴシック" pitchFamily="49" charset="-128"/>
              <a:ea typeface="ＭＳ ゴシック" pitchFamily="49" charset="-128"/>
            </a:rPr>
            <a:t>　以上により、将来負担比率は、将来負担を充当可能財源で充当しきれる結果となり、引き続き良好な水準を維持している。</a:t>
          </a:r>
        </a:p>
        <a:p>
          <a:r>
            <a:rPr kumimoji="1" lang="ja-JP" altLang="en-US" sz="1200">
              <a:latin typeface="ＭＳ ゴシック" pitchFamily="49" charset="-128"/>
              <a:ea typeface="ＭＳ ゴシック" pitchFamily="49" charset="-128"/>
            </a:rPr>
            <a:t>　今後も財政運営が圧迫されることのないよう、各種債務の的確な把握に努めるともに、充当可能財源等のさらなる確保に努め、実質的な将来負担額の抑制を図っていく。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千葉県市川市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・一般廃棄物処理施設建設等基金について、運用利子の他、</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万円を積み立て、また、財政調整基金について、景気の回復等により税収が増となっていることから、運用利子の他、決算剰余金の２分の１として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億円を積み立てたこと等により、全体としては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各基金の目的に沿って適切に事業充当をしていくため減額していくこととなるが、うち、一般廃棄物処理施設建設等基金については、建替え予定年度まで積み立てを継続して行うこと、また、財政調整基金についても、決算剰余金の２分の１を積み立てていくこと、緊急対応すべき案件（震災等）への対応に備えるため、その他の取り崩しは行わないことから、全体として、基金残高は増額し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・一般廃棄物処理施設建設等基金：一般廃棄物処理施設建設その他整備に要する資金を積み立てるための基金。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・職員退職手当基金：市川市職員の退職手当の財源にあてるための基金。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・庁舎整備基金：庁舎整備にかかる事業に必要な経費の財源にあてるための基金。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・大畑忞教育基金：交通遺児その他就学困難な児童及び生徒に対する援助事業等を行うための基金。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・福祉基金：高齢者、心身障がい者、母子、児童等の福祉の増進を図るための基金。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・一般廃棄物処理施設建設等基金：一般廃棄物処理施設の建替えを予定していることから、運用利子の他、</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万円の積み立てを行ったことにより、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・一般廃棄物処理施設建設等基金：今後の一般廃棄物処理施設の建替えに備え、積み立て予定。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・庁舎整備基金：庁舎整備事業の進捗により計画的に事業へ充当していき、令和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年度までに全額を取り崩す予定。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・取り崩しを行わず、決算剰余金の２分の１を積み立てたことにより増となったもの。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年度に引き続き景気の回復等により税収が増となっていることから、運用利子の他、決算剰余金の２分の１として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・緊急対応すべき案件（震災等）に対応するため、全会計予算の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％程度を目安に、今後も決算剰余金の２分の１について積み立てる予定。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487,536
470,532
57.45
144,856,139
138,593,849
4,613,089
86,475,319
55,707,214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本市においては個人市民税をはじめとする市税収入が歳入全体に占める割合として高く、近年は、景気回復に伴う市税収入の増に伴い、財政力指数は上昇傾向にあり、前年度比でも</a:t>
          </a:r>
          <a:r>
            <a:rPr kumimoji="1" lang="en-US" altLang="ja-JP" sz="1000">
              <a:latin typeface="ＭＳ Ｐゴシック" panose="020B0600070205080204" pitchFamily="50" charset="-128"/>
              <a:ea typeface="ＭＳ Ｐゴシック" panose="020B0600070205080204" pitchFamily="50" charset="-128"/>
            </a:rPr>
            <a:t>0.02</a:t>
          </a:r>
          <a:r>
            <a:rPr kumimoji="1" lang="ja-JP" altLang="en-US" sz="1000">
              <a:latin typeface="ＭＳ Ｐゴシック" panose="020B0600070205080204" pitchFamily="50" charset="-128"/>
              <a:ea typeface="ＭＳ Ｐゴシック" panose="020B0600070205080204" pitchFamily="50" charset="-128"/>
            </a:rPr>
            <a:t>ポイントの増となった。</a:t>
          </a:r>
        </a:p>
        <a:p>
          <a:r>
            <a:rPr kumimoji="1" lang="ja-JP" altLang="en-US" sz="1000">
              <a:latin typeface="ＭＳ Ｐゴシック" panose="020B0600070205080204" pitchFamily="50" charset="-128"/>
              <a:ea typeface="ＭＳ Ｐゴシック" panose="020B0600070205080204" pitchFamily="50" charset="-128"/>
            </a:rPr>
            <a:t>　今後も消費税率の引き上げや市税収入の増に伴って財政力指数は上昇するものと予想されるが、社会福祉費や生活保護費など社会保障関係経費の増大も想定されることから、引き続き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70555</xdr:rowOff>
    </xdr:from>
    <xdr:to>
      <xdr:col>23</xdr:col>
      <xdr:colOff>133350</xdr:colOff>
      <xdr:row>39</xdr:row>
      <xdr:rowOff>97367</xdr:rowOff>
    </xdr:to>
    <xdr:cxnSp macro="">
      <xdr:nvCxnSpPr>
        <xdr:cNvPr id="69" name="直線コネクタ 68"/>
        <xdr:cNvCxnSpPr/>
      </xdr:nvCxnSpPr>
      <xdr:spPr>
        <a:xfrm flipV="1">
          <a:off x="4114800" y="6757105"/>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61682</xdr:rowOff>
    </xdr:from>
    <xdr:ext cx="762000" cy="259045"/>
    <xdr:sp macro="" textlink="">
      <xdr:nvSpPr>
        <xdr:cNvPr id="70" name="財政力平均値テキスト"/>
        <xdr:cNvSpPr txBox="1"/>
      </xdr:nvSpPr>
      <xdr:spPr>
        <a:xfrm>
          <a:off x="5041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71" name="フローチャート: 判断 70"/>
        <xdr:cNvSpPr/>
      </xdr:nvSpPr>
      <xdr:spPr>
        <a:xfrm>
          <a:off x="4902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97367</xdr:rowOff>
    </xdr:from>
    <xdr:to>
      <xdr:col>19</xdr:col>
      <xdr:colOff>133350</xdr:colOff>
      <xdr:row>39</xdr:row>
      <xdr:rowOff>124178</xdr:rowOff>
    </xdr:to>
    <xdr:cxnSp macro="">
      <xdr:nvCxnSpPr>
        <xdr:cNvPr id="72" name="直線コネクタ 71"/>
        <xdr:cNvCxnSpPr/>
      </xdr:nvCxnSpPr>
      <xdr:spPr>
        <a:xfrm flipV="1">
          <a:off x="3225800" y="67839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4" name="テキスト ボックス 73"/>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124178</xdr:rowOff>
    </xdr:from>
    <xdr:to>
      <xdr:col>15</xdr:col>
      <xdr:colOff>82550</xdr:colOff>
      <xdr:row>39</xdr:row>
      <xdr:rowOff>150989</xdr:rowOff>
    </xdr:to>
    <xdr:cxnSp macro="">
      <xdr:nvCxnSpPr>
        <xdr:cNvPr id="75" name="直線コネクタ 74"/>
        <xdr:cNvCxnSpPr/>
      </xdr:nvCxnSpPr>
      <xdr:spPr>
        <a:xfrm flipV="1">
          <a:off x="2336800" y="68107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7" name="テキスト ボックス 76"/>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150989</xdr:rowOff>
    </xdr:from>
    <xdr:to>
      <xdr:col>11</xdr:col>
      <xdr:colOff>31750</xdr:colOff>
      <xdr:row>39</xdr:row>
      <xdr:rowOff>164395</xdr:rowOff>
    </xdr:to>
    <xdr:cxnSp macro="">
      <xdr:nvCxnSpPr>
        <xdr:cNvPr id="78" name="直線コネクタ 77"/>
        <xdr:cNvCxnSpPr/>
      </xdr:nvCxnSpPr>
      <xdr:spPr>
        <a:xfrm flipV="1">
          <a:off x="1447800" y="68375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143228</xdr:rowOff>
    </xdr:from>
    <xdr:to>
      <xdr:col>11</xdr:col>
      <xdr:colOff>82550</xdr:colOff>
      <xdr:row>41</xdr:row>
      <xdr:rowOff>73378</xdr:rowOff>
    </xdr:to>
    <xdr:sp macro="" textlink="">
      <xdr:nvSpPr>
        <xdr:cNvPr id="79" name="フローチャート: 判断 78"/>
        <xdr:cNvSpPr/>
      </xdr:nvSpPr>
      <xdr:spPr>
        <a:xfrm>
          <a:off x="2286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58155</xdr:rowOff>
    </xdr:from>
    <xdr:ext cx="762000" cy="259045"/>
    <xdr:sp macro="" textlink="">
      <xdr:nvSpPr>
        <xdr:cNvPr id="80" name="テキスト ボックス 79"/>
        <xdr:cNvSpPr txBox="1"/>
      </xdr:nvSpPr>
      <xdr:spPr>
        <a:xfrm>
          <a:off x="1955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98372</xdr:rowOff>
    </xdr:from>
    <xdr:ext cx="762000" cy="259045"/>
    <xdr:sp macro="" textlink="">
      <xdr:nvSpPr>
        <xdr:cNvPr id="82" name="テキスト ボックス 81"/>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19755</xdr:rowOff>
    </xdr:from>
    <xdr:to>
      <xdr:col>23</xdr:col>
      <xdr:colOff>184150</xdr:colOff>
      <xdr:row>39</xdr:row>
      <xdr:rowOff>121355</xdr:rowOff>
    </xdr:to>
    <xdr:sp macro="" textlink="">
      <xdr:nvSpPr>
        <xdr:cNvPr id="88" name="楕円 87"/>
        <xdr:cNvSpPr/>
      </xdr:nvSpPr>
      <xdr:spPr>
        <a:xfrm>
          <a:off x="4902200" y="67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36282</xdr:rowOff>
    </xdr:from>
    <xdr:ext cx="762000" cy="259045"/>
    <xdr:sp macro="" textlink="">
      <xdr:nvSpPr>
        <xdr:cNvPr id="89" name="財政力該当値テキスト"/>
        <xdr:cNvSpPr txBox="1"/>
      </xdr:nvSpPr>
      <xdr:spPr>
        <a:xfrm>
          <a:off x="5041900" y="655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46567</xdr:rowOff>
    </xdr:from>
    <xdr:to>
      <xdr:col>19</xdr:col>
      <xdr:colOff>184150</xdr:colOff>
      <xdr:row>39</xdr:row>
      <xdr:rowOff>148167</xdr:rowOff>
    </xdr:to>
    <xdr:sp macro="" textlink="">
      <xdr:nvSpPr>
        <xdr:cNvPr id="90" name="楕円 89"/>
        <xdr:cNvSpPr/>
      </xdr:nvSpPr>
      <xdr:spPr>
        <a:xfrm>
          <a:off x="4064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158344</xdr:rowOff>
    </xdr:from>
    <xdr:ext cx="736600" cy="259045"/>
    <xdr:sp macro="" textlink="">
      <xdr:nvSpPr>
        <xdr:cNvPr id="91" name="テキスト ボックス 90"/>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73378</xdr:rowOff>
    </xdr:from>
    <xdr:to>
      <xdr:col>15</xdr:col>
      <xdr:colOff>133350</xdr:colOff>
      <xdr:row>40</xdr:row>
      <xdr:rowOff>3528</xdr:rowOff>
    </xdr:to>
    <xdr:sp macro="" textlink="">
      <xdr:nvSpPr>
        <xdr:cNvPr id="92" name="楕円 91"/>
        <xdr:cNvSpPr/>
      </xdr:nvSpPr>
      <xdr:spPr>
        <a:xfrm>
          <a:off x="3175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13705</xdr:rowOff>
    </xdr:from>
    <xdr:ext cx="762000" cy="259045"/>
    <xdr:sp macro="" textlink="">
      <xdr:nvSpPr>
        <xdr:cNvPr id="93" name="テキスト ボックス 92"/>
        <xdr:cNvSpPr txBox="1"/>
      </xdr:nvSpPr>
      <xdr:spPr>
        <a:xfrm>
          <a:off x="2844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100189</xdr:rowOff>
    </xdr:from>
    <xdr:to>
      <xdr:col>11</xdr:col>
      <xdr:colOff>82550</xdr:colOff>
      <xdr:row>40</xdr:row>
      <xdr:rowOff>30339</xdr:rowOff>
    </xdr:to>
    <xdr:sp macro="" textlink="">
      <xdr:nvSpPr>
        <xdr:cNvPr id="94" name="楕円 93"/>
        <xdr:cNvSpPr/>
      </xdr:nvSpPr>
      <xdr:spPr>
        <a:xfrm>
          <a:off x="2286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40516</xdr:rowOff>
    </xdr:from>
    <xdr:ext cx="762000" cy="259045"/>
    <xdr:sp macro="" textlink="">
      <xdr:nvSpPr>
        <xdr:cNvPr id="95" name="テキスト ボックス 94"/>
        <xdr:cNvSpPr txBox="1"/>
      </xdr:nvSpPr>
      <xdr:spPr>
        <a:xfrm>
          <a:off x="1955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113595</xdr:rowOff>
    </xdr:from>
    <xdr:to>
      <xdr:col>7</xdr:col>
      <xdr:colOff>31750</xdr:colOff>
      <xdr:row>40</xdr:row>
      <xdr:rowOff>43745</xdr:rowOff>
    </xdr:to>
    <xdr:sp macro="" textlink="">
      <xdr:nvSpPr>
        <xdr:cNvPr id="96" name="楕円 95"/>
        <xdr:cNvSpPr/>
      </xdr:nvSpPr>
      <xdr:spPr>
        <a:xfrm>
          <a:off x="1397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53922</xdr:rowOff>
    </xdr:from>
    <xdr:ext cx="762000" cy="259045"/>
    <xdr:sp macro="" textlink="">
      <xdr:nvSpPr>
        <xdr:cNvPr id="97" name="テキスト ボックス 96"/>
        <xdr:cNvSpPr txBox="1"/>
      </xdr:nvSpPr>
      <xdr:spPr>
        <a:xfrm>
          <a:off x="1066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a:t>
          </a:r>
          <a:r>
            <a:rPr kumimoji="1" lang="ja-JP" altLang="en-US" sz="800">
              <a:latin typeface="ＭＳ Ｐゴシック" panose="020B0600070205080204" pitchFamily="50" charset="-128"/>
              <a:ea typeface="ＭＳ Ｐゴシック" panose="020B0600070205080204" pitchFamily="50" charset="-128"/>
            </a:rPr>
            <a:t>本市の経常収支比率は、前年度と比較すると</a:t>
          </a:r>
          <a:r>
            <a:rPr kumimoji="1" lang="en-US" altLang="ja-JP" sz="800">
              <a:latin typeface="ＭＳ Ｐゴシック" panose="020B0600070205080204" pitchFamily="50" charset="-128"/>
              <a:ea typeface="ＭＳ Ｐゴシック" panose="020B0600070205080204" pitchFamily="50" charset="-128"/>
            </a:rPr>
            <a:t>1.4</a:t>
          </a:r>
          <a:r>
            <a:rPr kumimoji="1" lang="ja-JP" altLang="en-US" sz="800">
              <a:latin typeface="ＭＳ Ｐゴシック" panose="020B0600070205080204" pitchFamily="50" charset="-128"/>
              <a:ea typeface="ＭＳ Ｐゴシック" panose="020B0600070205080204" pitchFamily="50" charset="-128"/>
            </a:rPr>
            <a:t>ポイント改善し、類似団体平均値も下回った。これは、納税義務者数、新増築家屋棟数などの増による市税収入が</a:t>
          </a:r>
          <a:r>
            <a:rPr kumimoji="1" lang="en-US" altLang="ja-JP" sz="800">
              <a:latin typeface="ＭＳ Ｐゴシック" panose="020B0600070205080204" pitchFamily="50" charset="-128"/>
              <a:ea typeface="ＭＳ Ｐゴシック" panose="020B0600070205080204" pitchFamily="50" charset="-128"/>
            </a:rPr>
            <a:t>16</a:t>
          </a:r>
          <a:r>
            <a:rPr kumimoji="1" lang="ja-JP" altLang="en-US" sz="800">
              <a:latin typeface="ＭＳ Ｐゴシック" panose="020B0600070205080204" pitchFamily="50" charset="-128"/>
              <a:ea typeface="ＭＳ Ｐゴシック" panose="020B0600070205080204" pitchFamily="50" charset="-128"/>
            </a:rPr>
            <a:t>億</a:t>
          </a:r>
          <a:r>
            <a:rPr kumimoji="1" lang="en-US" altLang="ja-JP" sz="800">
              <a:latin typeface="ＭＳ Ｐゴシック" panose="020B0600070205080204" pitchFamily="50" charset="-128"/>
              <a:ea typeface="ＭＳ Ｐゴシック" panose="020B0600070205080204" pitchFamily="50" charset="-128"/>
            </a:rPr>
            <a:t>975</a:t>
          </a:r>
          <a:r>
            <a:rPr kumimoji="1" lang="ja-JP" altLang="en-US" sz="800">
              <a:latin typeface="ＭＳ Ｐゴシック" panose="020B0600070205080204" pitchFamily="50" charset="-128"/>
              <a:ea typeface="ＭＳ Ｐゴシック" panose="020B0600070205080204" pitchFamily="50" charset="-128"/>
            </a:rPr>
            <a:t>万円の増となったほか、地方消費税交付金、株式等譲渡所得割交付金、配当割交付金が合計で</a:t>
          </a:r>
          <a:r>
            <a:rPr kumimoji="1" lang="en-US" altLang="ja-JP" sz="800">
              <a:latin typeface="ＭＳ Ｐゴシック" panose="020B0600070205080204" pitchFamily="50" charset="-128"/>
              <a:ea typeface="ＭＳ Ｐゴシック" panose="020B0600070205080204" pitchFamily="50" charset="-128"/>
            </a:rPr>
            <a:t>4</a:t>
          </a:r>
          <a:r>
            <a:rPr kumimoji="1" lang="ja-JP" altLang="en-US" sz="800">
              <a:latin typeface="ＭＳ Ｐゴシック" panose="020B0600070205080204" pitchFamily="50" charset="-128"/>
              <a:ea typeface="ＭＳ Ｐゴシック" panose="020B0600070205080204" pitchFamily="50" charset="-128"/>
            </a:rPr>
            <a:t>億</a:t>
          </a:r>
          <a:r>
            <a:rPr kumimoji="1" lang="en-US" altLang="ja-JP" sz="800">
              <a:latin typeface="ＭＳ Ｐゴシック" panose="020B0600070205080204" pitchFamily="50" charset="-128"/>
              <a:ea typeface="ＭＳ Ｐゴシック" panose="020B0600070205080204" pitchFamily="50" charset="-128"/>
            </a:rPr>
            <a:t>1,119</a:t>
          </a:r>
          <a:r>
            <a:rPr kumimoji="1" lang="ja-JP" altLang="en-US" sz="800">
              <a:latin typeface="ＭＳ Ｐゴシック" panose="020B0600070205080204" pitchFamily="50" charset="-128"/>
              <a:ea typeface="ＭＳ Ｐゴシック" panose="020B0600070205080204" pitchFamily="50" charset="-128"/>
            </a:rPr>
            <a:t>万円増加したことなどから、経常一般財源総額では、対前年度</a:t>
          </a:r>
          <a:r>
            <a:rPr kumimoji="1" lang="en-US" altLang="ja-JP" sz="800">
              <a:latin typeface="ＭＳ Ｐゴシック" panose="020B0600070205080204" pitchFamily="50" charset="-128"/>
              <a:ea typeface="ＭＳ Ｐゴシック" panose="020B0600070205080204" pitchFamily="50" charset="-128"/>
            </a:rPr>
            <a:t>20</a:t>
          </a:r>
          <a:r>
            <a:rPr kumimoji="1" lang="ja-JP" altLang="en-US" sz="800">
              <a:latin typeface="ＭＳ Ｐゴシック" panose="020B0600070205080204" pitchFamily="50" charset="-128"/>
              <a:ea typeface="ＭＳ Ｐゴシック" panose="020B0600070205080204" pitchFamily="50" charset="-128"/>
            </a:rPr>
            <a:t>億</a:t>
          </a:r>
          <a:r>
            <a:rPr kumimoji="1" lang="en-US" altLang="ja-JP" sz="800">
              <a:latin typeface="ＭＳ Ｐゴシック" panose="020B0600070205080204" pitchFamily="50" charset="-128"/>
              <a:ea typeface="ＭＳ Ｐゴシック" panose="020B0600070205080204" pitchFamily="50" charset="-128"/>
            </a:rPr>
            <a:t>2,318</a:t>
          </a:r>
          <a:r>
            <a:rPr kumimoji="1" lang="ja-JP" altLang="en-US" sz="800">
              <a:latin typeface="ＭＳ Ｐゴシック" panose="020B0600070205080204" pitchFamily="50" charset="-128"/>
              <a:ea typeface="ＭＳ Ｐゴシック" panose="020B0600070205080204" pitchFamily="50" charset="-128"/>
            </a:rPr>
            <a:t>万円の増額となり、歳入面で経常収支比率が</a:t>
          </a:r>
          <a:r>
            <a:rPr kumimoji="1" lang="en-US" altLang="ja-JP" sz="800">
              <a:latin typeface="ＭＳ Ｐゴシック" panose="020B0600070205080204" pitchFamily="50" charset="-128"/>
              <a:ea typeface="ＭＳ Ｐゴシック" panose="020B0600070205080204" pitchFamily="50" charset="-128"/>
            </a:rPr>
            <a:t>2.1</a:t>
          </a:r>
          <a:r>
            <a:rPr kumimoji="1" lang="ja-JP" altLang="en-US" sz="800">
              <a:latin typeface="ＭＳ Ｐゴシック" panose="020B0600070205080204" pitchFamily="50" charset="-128"/>
              <a:ea typeface="ＭＳ Ｐゴシック" panose="020B0600070205080204" pitchFamily="50" charset="-128"/>
            </a:rPr>
            <a:t>ポイントの改善となった。一方で、歳出面では、扶助費において、保育所等の入園者数の増や待機児童自立支援給付サービスの利用者数の増などにより</a:t>
          </a:r>
          <a:r>
            <a:rPr kumimoji="1" lang="en-US" altLang="ja-JP" sz="800">
              <a:latin typeface="ＭＳ Ｐゴシック" panose="020B0600070205080204" pitchFamily="50" charset="-128"/>
              <a:ea typeface="ＭＳ Ｐゴシック" panose="020B0600070205080204" pitchFamily="50" charset="-128"/>
            </a:rPr>
            <a:t>10</a:t>
          </a:r>
          <a:r>
            <a:rPr kumimoji="1" lang="ja-JP" altLang="en-US" sz="800">
              <a:latin typeface="ＭＳ Ｐゴシック" panose="020B0600070205080204" pitchFamily="50" charset="-128"/>
              <a:ea typeface="ＭＳ Ｐゴシック" panose="020B0600070205080204" pitchFamily="50" charset="-128"/>
            </a:rPr>
            <a:t>億</a:t>
          </a:r>
          <a:r>
            <a:rPr kumimoji="1" lang="en-US" altLang="ja-JP" sz="800">
              <a:latin typeface="ＭＳ Ｐゴシック" panose="020B0600070205080204" pitchFamily="50" charset="-128"/>
              <a:ea typeface="ＭＳ Ｐゴシック" panose="020B0600070205080204" pitchFamily="50" charset="-128"/>
            </a:rPr>
            <a:t>7,851</a:t>
          </a:r>
          <a:r>
            <a:rPr kumimoji="1" lang="ja-JP" altLang="en-US" sz="800">
              <a:latin typeface="ＭＳ Ｐゴシック" panose="020B0600070205080204" pitchFamily="50" charset="-128"/>
              <a:ea typeface="ＭＳ Ｐゴシック" panose="020B0600070205080204" pitchFamily="50" charset="-128"/>
            </a:rPr>
            <a:t>万円の増、補助費等において保育士の処遇改善施策の拡充等により</a:t>
          </a:r>
          <a:r>
            <a:rPr kumimoji="1" lang="en-US" altLang="ja-JP" sz="800">
              <a:latin typeface="ＭＳ Ｐゴシック" panose="020B0600070205080204" pitchFamily="50" charset="-128"/>
              <a:ea typeface="ＭＳ Ｐゴシック" panose="020B0600070205080204" pitchFamily="50" charset="-128"/>
            </a:rPr>
            <a:t>28</a:t>
          </a:r>
          <a:r>
            <a:rPr kumimoji="1" lang="ja-JP" altLang="en-US" sz="800">
              <a:latin typeface="ＭＳ Ｐゴシック" panose="020B0600070205080204" pitchFamily="50" charset="-128"/>
              <a:ea typeface="ＭＳ Ｐゴシック" panose="020B0600070205080204" pitchFamily="50" charset="-128"/>
            </a:rPr>
            <a:t>億</a:t>
          </a:r>
          <a:r>
            <a:rPr kumimoji="1" lang="en-US" altLang="ja-JP" sz="800">
              <a:latin typeface="ＭＳ Ｐゴシック" panose="020B0600070205080204" pitchFamily="50" charset="-128"/>
              <a:ea typeface="ＭＳ Ｐゴシック" panose="020B0600070205080204" pitchFamily="50" charset="-128"/>
            </a:rPr>
            <a:t>1,216</a:t>
          </a:r>
          <a:r>
            <a:rPr kumimoji="1" lang="ja-JP" altLang="en-US" sz="800">
              <a:latin typeface="ＭＳ Ｐゴシック" panose="020B0600070205080204" pitchFamily="50" charset="-128"/>
              <a:ea typeface="ＭＳ Ｐゴシック" panose="020B0600070205080204" pitchFamily="50" charset="-128"/>
            </a:rPr>
            <a:t>万円の増となったことなどにより、経常経費充当一般財源では対前年度</a:t>
          </a:r>
          <a:r>
            <a:rPr kumimoji="1" lang="en-US" altLang="ja-JP" sz="800">
              <a:latin typeface="ＭＳ Ｐゴシック" panose="020B0600070205080204" pitchFamily="50" charset="-128"/>
              <a:ea typeface="ＭＳ Ｐゴシック" panose="020B0600070205080204" pitchFamily="50" charset="-128"/>
            </a:rPr>
            <a:t>5</a:t>
          </a:r>
          <a:r>
            <a:rPr kumimoji="1" lang="ja-JP" altLang="en-US" sz="800">
              <a:latin typeface="ＭＳ Ｐゴシック" panose="020B0600070205080204" pitchFamily="50" charset="-128"/>
              <a:ea typeface="ＭＳ Ｐゴシック" panose="020B0600070205080204" pitchFamily="50" charset="-128"/>
            </a:rPr>
            <a:t>億</a:t>
          </a:r>
          <a:r>
            <a:rPr kumimoji="1" lang="en-US" altLang="ja-JP" sz="800">
              <a:latin typeface="ＭＳ Ｐゴシック" panose="020B0600070205080204" pitchFamily="50" charset="-128"/>
              <a:ea typeface="ＭＳ Ｐゴシック" panose="020B0600070205080204" pitchFamily="50" charset="-128"/>
            </a:rPr>
            <a:t>8,995</a:t>
          </a:r>
          <a:r>
            <a:rPr kumimoji="1" lang="ja-JP" altLang="en-US" sz="800">
              <a:latin typeface="ＭＳ Ｐゴシック" panose="020B0600070205080204" pitchFamily="50" charset="-128"/>
              <a:ea typeface="ＭＳ Ｐゴシック" panose="020B0600070205080204" pitchFamily="50" charset="-128"/>
            </a:rPr>
            <a:t>万円増額となり、歳出面で経常収支比率を</a:t>
          </a:r>
          <a:r>
            <a:rPr kumimoji="1" lang="en-US" altLang="ja-JP" sz="800">
              <a:latin typeface="ＭＳ Ｐゴシック" panose="020B0600070205080204" pitchFamily="50" charset="-128"/>
              <a:ea typeface="ＭＳ Ｐゴシック" panose="020B0600070205080204" pitchFamily="50" charset="-128"/>
            </a:rPr>
            <a:t>0.7</a:t>
          </a:r>
          <a:r>
            <a:rPr kumimoji="1" lang="ja-JP" altLang="en-US" sz="800">
              <a:latin typeface="ＭＳ Ｐゴシック" panose="020B0600070205080204" pitchFamily="50" charset="-128"/>
              <a:ea typeface="ＭＳ Ｐゴシック" panose="020B0600070205080204" pitchFamily="50" charset="-128"/>
            </a:rPr>
            <a:t>ポイント上昇させることとなった。</a:t>
          </a:r>
        </a:p>
        <a:p>
          <a:r>
            <a:rPr kumimoji="1" lang="ja-JP" altLang="en-US" sz="800">
              <a:latin typeface="ＭＳ Ｐゴシック" panose="020B0600070205080204" pitchFamily="50" charset="-128"/>
              <a:ea typeface="ＭＳ Ｐゴシック" panose="020B0600070205080204" pitchFamily="50" charset="-128"/>
            </a:rPr>
            <a:t>　高齢化の進展に加え、待機児童対策が喫緊の課題であることから、今後も扶助費や補助費等の増加傾向が続くと予想される。平成</a:t>
          </a:r>
          <a:r>
            <a:rPr kumimoji="1" lang="en-US" altLang="ja-JP" sz="800">
              <a:latin typeface="ＭＳ Ｐゴシック" panose="020B0600070205080204" pitchFamily="50" charset="-128"/>
              <a:ea typeface="ＭＳ Ｐゴシック" panose="020B0600070205080204" pitchFamily="50" charset="-128"/>
            </a:rPr>
            <a:t>30</a:t>
          </a:r>
          <a:r>
            <a:rPr kumimoji="1" lang="ja-JP" altLang="en-US" sz="800">
              <a:latin typeface="ＭＳ Ｐゴシック" panose="020B0600070205080204" pitchFamily="50" charset="-128"/>
              <a:ea typeface="ＭＳ Ｐゴシック" panose="020B0600070205080204" pitchFamily="50" charset="-128"/>
            </a:rPr>
            <a:t>年度は市税収入の伸びが扶助費や補助費等の伸びを上回ったことから経常収支比率が改善されたが、これらの社会情勢による経常収支比率の悪化圧力が大きいため、人件費削減や事務事業の見直しといった行財政改革を継続するとともに、市税収入をはじめとする自主財源の確保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20828</xdr:rowOff>
    </xdr:from>
    <xdr:to>
      <xdr:col>23</xdr:col>
      <xdr:colOff>133350</xdr:colOff>
      <xdr:row>67</xdr:row>
      <xdr:rowOff>2794</xdr:rowOff>
    </xdr:to>
    <xdr:cxnSp macro="">
      <xdr:nvCxnSpPr>
        <xdr:cNvPr id="125" name="直線コネクタ 124"/>
        <xdr:cNvCxnSpPr/>
      </xdr:nvCxnSpPr>
      <xdr:spPr>
        <a:xfrm flipV="1">
          <a:off x="4953000" y="9964928"/>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20828</xdr:rowOff>
    </xdr:from>
    <xdr:to>
      <xdr:col>24</xdr:col>
      <xdr:colOff>12700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66294</xdr:rowOff>
    </xdr:from>
    <xdr:to>
      <xdr:col>23</xdr:col>
      <xdr:colOff>133350</xdr:colOff>
      <xdr:row>62</xdr:row>
      <xdr:rowOff>29972</xdr:rowOff>
    </xdr:to>
    <xdr:cxnSp macro="">
      <xdr:nvCxnSpPr>
        <xdr:cNvPr id="130" name="直線コネクタ 129"/>
        <xdr:cNvCxnSpPr/>
      </xdr:nvCxnSpPr>
      <xdr:spPr>
        <a:xfrm flipV="1">
          <a:off x="4114800" y="10524744"/>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11447</xdr:rowOff>
    </xdr:from>
    <xdr:ext cx="762000" cy="259045"/>
    <xdr:sp macro="" textlink="">
      <xdr:nvSpPr>
        <xdr:cNvPr id="131" name="財政構造の弾力性平均値テキスト"/>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2" name="フローチャート: 判断 131"/>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29972</xdr:rowOff>
    </xdr:from>
    <xdr:to>
      <xdr:col>19</xdr:col>
      <xdr:colOff>133350</xdr:colOff>
      <xdr:row>62</xdr:row>
      <xdr:rowOff>97536</xdr:rowOff>
    </xdr:to>
    <xdr:cxnSp macro="">
      <xdr:nvCxnSpPr>
        <xdr:cNvPr id="133" name="直線コネクタ 132"/>
        <xdr:cNvCxnSpPr/>
      </xdr:nvCxnSpPr>
      <xdr:spPr>
        <a:xfrm flipV="1">
          <a:off x="3225800" y="1065987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123952</xdr:rowOff>
    </xdr:from>
    <xdr:to>
      <xdr:col>19</xdr:col>
      <xdr:colOff>184150</xdr:colOff>
      <xdr:row>63</xdr:row>
      <xdr:rowOff>54102</xdr:rowOff>
    </xdr:to>
    <xdr:sp macro="" textlink="">
      <xdr:nvSpPr>
        <xdr:cNvPr id="134" name="フローチャート: 判断 133"/>
        <xdr:cNvSpPr/>
      </xdr:nvSpPr>
      <xdr:spPr>
        <a:xfrm>
          <a:off x="4064000" y="1075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38879</xdr:rowOff>
    </xdr:from>
    <xdr:ext cx="736600" cy="259045"/>
    <xdr:sp macro="" textlink="">
      <xdr:nvSpPr>
        <xdr:cNvPr id="135" name="テキスト ボックス 134"/>
        <xdr:cNvSpPr txBox="1"/>
      </xdr:nvSpPr>
      <xdr:spPr>
        <a:xfrm>
          <a:off x="3733800" y="1084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133858</xdr:rowOff>
    </xdr:from>
    <xdr:to>
      <xdr:col>15</xdr:col>
      <xdr:colOff>82550</xdr:colOff>
      <xdr:row>62</xdr:row>
      <xdr:rowOff>97536</xdr:rowOff>
    </xdr:to>
    <xdr:cxnSp macro="">
      <xdr:nvCxnSpPr>
        <xdr:cNvPr id="136" name="直線コネクタ 135"/>
        <xdr:cNvCxnSpPr/>
      </xdr:nvCxnSpPr>
      <xdr:spPr>
        <a:xfrm>
          <a:off x="2336800" y="1059230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152908</xdr:rowOff>
    </xdr:from>
    <xdr:to>
      <xdr:col>15</xdr:col>
      <xdr:colOff>133350</xdr:colOff>
      <xdr:row>63</xdr:row>
      <xdr:rowOff>83058</xdr:rowOff>
    </xdr:to>
    <xdr:sp macro="" textlink="">
      <xdr:nvSpPr>
        <xdr:cNvPr id="137" name="フローチャート: 判断 136"/>
        <xdr:cNvSpPr/>
      </xdr:nvSpPr>
      <xdr:spPr>
        <a:xfrm>
          <a:off x="3175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67835</xdr:rowOff>
    </xdr:from>
    <xdr:ext cx="762000" cy="259045"/>
    <xdr:sp macro="" textlink="">
      <xdr:nvSpPr>
        <xdr:cNvPr id="138" name="テキスト ボックス 137"/>
        <xdr:cNvSpPr txBox="1"/>
      </xdr:nvSpPr>
      <xdr:spPr>
        <a:xfrm>
          <a:off x="2844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133858</xdr:rowOff>
    </xdr:from>
    <xdr:to>
      <xdr:col>11</xdr:col>
      <xdr:colOff>31750</xdr:colOff>
      <xdr:row>64</xdr:row>
      <xdr:rowOff>53848</xdr:rowOff>
    </xdr:to>
    <xdr:cxnSp macro="">
      <xdr:nvCxnSpPr>
        <xdr:cNvPr id="139" name="直線コネクタ 138"/>
        <xdr:cNvCxnSpPr/>
      </xdr:nvCxnSpPr>
      <xdr:spPr>
        <a:xfrm flipV="1">
          <a:off x="1447800" y="10592308"/>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102362</xdr:rowOff>
    </xdr:from>
    <xdr:to>
      <xdr:col>11</xdr:col>
      <xdr:colOff>82550</xdr:colOff>
      <xdr:row>62</xdr:row>
      <xdr:rowOff>32512</xdr:rowOff>
    </xdr:to>
    <xdr:sp macro="" textlink="">
      <xdr:nvSpPr>
        <xdr:cNvPr id="140" name="フローチャート: 判断 139"/>
        <xdr:cNvSpPr/>
      </xdr:nvSpPr>
      <xdr:spPr>
        <a:xfrm>
          <a:off x="2286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17289</xdr:rowOff>
    </xdr:from>
    <xdr:ext cx="762000" cy="259045"/>
    <xdr:sp macro="" textlink="">
      <xdr:nvSpPr>
        <xdr:cNvPr id="141" name="テキスト ボックス 140"/>
        <xdr:cNvSpPr txBox="1"/>
      </xdr:nvSpPr>
      <xdr:spPr>
        <a:xfrm>
          <a:off x="19558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150622</xdr:rowOff>
    </xdr:from>
    <xdr:to>
      <xdr:col>7</xdr:col>
      <xdr:colOff>31750</xdr:colOff>
      <xdr:row>62</xdr:row>
      <xdr:rowOff>80772</xdr:rowOff>
    </xdr:to>
    <xdr:sp macro="" textlink="">
      <xdr:nvSpPr>
        <xdr:cNvPr id="142" name="フローチャート: 判断 141"/>
        <xdr:cNvSpPr/>
      </xdr:nvSpPr>
      <xdr:spPr>
        <a:xfrm>
          <a:off x="1397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90949</xdr:rowOff>
    </xdr:from>
    <xdr:ext cx="762000" cy="259045"/>
    <xdr:sp macro="" textlink="">
      <xdr:nvSpPr>
        <xdr:cNvPr id="143" name="テキスト ボックス 142"/>
        <xdr:cNvSpPr txBox="1"/>
      </xdr:nvSpPr>
      <xdr:spPr>
        <a:xfrm>
          <a:off x="1066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15494</xdr:rowOff>
    </xdr:from>
    <xdr:to>
      <xdr:col>23</xdr:col>
      <xdr:colOff>184150</xdr:colOff>
      <xdr:row>61</xdr:row>
      <xdr:rowOff>117094</xdr:rowOff>
    </xdr:to>
    <xdr:sp macro="" textlink="">
      <xdr:nvSpPr>
        <xdr:cNvPr id="149" name="楕円 148"/>
        <xdr:cNvSpPr/>
      </xdr:nvSpPr>
      <xdr:spPr>
        <a:xfrm>
          <a:off x="49022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32021</xdr:rowOff>
    </xdr:from>
    <xdr:ext cx="762000" cy="259045"/>
    <xdr:sp macro="" textlink="">
      <xdr:nvSpPr>
        <xdr:cNvPr id="150" name="財政構造の弾力性該当値テキスト"/>
        <xdr:cNvSpPr txBox="1"/>
      </xdr:nvSpPr>
      <xdr:spPr>
        <a:xfrm>
          <a:off x="5041900" y="1031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150622</xdr:rowOff>
    </xdr:from>
    <xdr:to>
      <xdr:col>19</xdr:col>
      <xdr:colOff>184150</xdr:colOff>
      <xdr:row>62</xdr:row>
      <xdr:rowOff>80772</xdr:rowOff>
    </xdr:to>
    <xdr:sp macro="" textlink="">
      <xdr:nvSpPr>
        <xdr:cNvPr id="151" name="楕円 150"/>
        <xdr:cNvSpPr/>
      </xdr:nvSpPr>
      <xdr:spPr>
        <a:xfrm>
          <a:off x="4064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90949</xdr:rowOff>
    </xdr:from>
    <xdr:ext cx="736600" cy="259045"/>
    <xdr:sp macro="" textlink="">
      <xdr:nvSpPr>
        <xdr:cNvPr id="152" name="テキスト ボックス 151"/>
        <xdr:cNvSpPr txBox="1"/>
      </xdr:nvSpPr>
      <xdr:spPr>
        <a:xfrm>
          <a:off x="3733800" y="1037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46736</xdr:rowOff>
    </xdr:from>
    <xdr:to>
      <xdr:col>15</xdr:col>
      <xdr:colOff>133350</xdr:colOff>
      <xdr:row>62</xdr:row>
      <xdr:rowOff>148336</xdr:rowOff>
    </xdr:to>
    <xdr:sp macro="" textlink="">
      <xdr:nvSpPr>
        <xdr:cNvPr id="153" name="楕円 152"/>
        <xdr:cNvSpPr/>
      </xdr:nvSpPr>
      <xdr:spPr>
        <a:xfrm>
          <a:off x="3175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158513</xdr:rowOff>
    </xdr:from>
    <xdr:ext cx="762000" cy="259045"/>
    <xdr:sp macro="" textlink="">
      <xdr:nvSpPr>
        <xdr:cNvPr id="154" name="テキスト ボックス 153"/>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83058</xdr:rowOff>
    </xdr:from>
    <xdr:to>
      <xdr:col>11</xdr:col>
      <xdr:colOff>82550</xdr:colOff>
      <xdr:row>62</xdr:row>
      <xdr:rowOff>13208</xdr:rowOff>
    </xdr:to>
    <xdr:sp macro="" textlink="">
      <xdr:nvSpPr>
        <xdr:cNvPr id="155" name="楕円 154"/>
        <xdr:cNvSpPr/>
      </xdr:nvSpPr>
      <xdr:spPr>
        <a:xfrm>
          <a:off x="2286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23385</xdr:rowOff>
    </xdr:from>
    <xdr:ext cx="762000" cy="259045"/>
    <xdr:sp macro="" textlink="">
      <xdr:nvSpPr>
        <xdr:cNvPr id="156" name="テキスト ボックス 155"/>
        <xdr:cNvSpPr txBox="1"/>
      </xdr:nvSpPr>
      <xdr:spPr>
        <a:xfrm>
          <a:off x="1955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3048</xdr:rowOff>
    </xdr:from>
    <xdr:to>
      <xdr:col>7</xdr:col>
      <xdr:colOff>31750</xdr:colOff>
      <xdr:row>64</xdr:row>
      <xdr:rowOff>104648</xdr:rowOff>
    </xdr:to>
    <xdr:sp macro="" textlink="">
      <xdr:nvSpPr>
        <xdr:cNvPr id="157" name="楕円 156"/>
        <xdr:cNvSpPr/>
      </xdr:nvSpPr>
      <xdr:spPr>
        <a:xfrm>
          <a:off x="1397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89425</xdr:rowOff>
    </xdr:from>
    <xdr:ext cx="762000" cy="259045"/>
    <xdr:sp macro="" textlink="">
      <xdr:nvSpPr>
        <xdr:cNvPr id="158" name="テキスト ボックス 157"/>
        <xdr:cNvSpPr txBox="1"/>
      </xdr:nvSpPr>
      <xdr:spPr>
        <a:xfrm>
          <a:off x="1066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[107,165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人件費、維持補修費は前年度をわずかに下回り、物件費においても大きな増減が見られなかったため、一人当たりの合計額はほぼ横ばいとなった。</a:t>
          </a:r>
        </a:p>
        <a:p>
          <a:r>
            <a:rPr kumimoji="1" lang="ja-JP" altLang="en-US" sz="1000">
              <a:latin typeface="ＭＳ Ｐゴシック" panose="020B0600070205080204" pitchFamily="50" charset="-128"/>
              <a:ea typeface="ＭＳ Ｐゴシック" panose="020B0600070205080204" pitchFamily="50" charset="-128"/>
            </a:rPr>
            <a:t>　人件費においては、定員の適正化に努めており、人口</a:t>
          </a:r>
          <a:r>
            <a:rPr kumimoji="1" lang="en-US" altLang="ja-JP" sz="1000">
              <a:latin typeface="ＭＳ Ｐゴシック" panose="020B0600070205080204" pitchFamily="50" charset="-128"/>
              <a:ea typeface="ＭＳ Ｐゴシック" panose="020B0600070205080204" pitchFamily="50" charset="-128"/>
            </a:rPr>
            <a:t>1,000</a:t>
          </a:r>
          <a:r>
            <a:rPr kumimoji="1" lang="ja-JP" altLang="en-US" sz="1000">
              <a:latin typeface="ＭＳ Ｐゴシック" panose="020B0600070205080204" pitchFamily="50" charset="-128"/>
              <a:ea typeface="ＭＳ Ｐゴシック" panose="020B0600070205080204" pitchFamily="50" charset="-128"/>
            </a:rPr>
            <a:t>人当たりの職員数もほぼ類似団体平均値となっている。今後は、人事給与制度改革の効果や定員管理の適正化等により人件費が減少する見込みであるが、物件費等の経費については労務単価の上昇や消費税率の引き上げに伴う伸びが予想されるため、委託内容の精査や民営化等を更に進め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53618</xdr:rowOff>
    </xdr:from>
    <xdr:to>
      <xdr:col>23</xdr:col>
      <xdr:colOff>133350</xdr:colOff>
      <xdr:row>89</xdr:row>
      <xdr:rowOff>38125</xdr:rowOff>
    </xdr:to>
    <xdr:cxnSp macro="">
      <xdr:nvCxnSpPr>
        <xdr:cNvPr id="190" name="直線コネクタ 189"/>
        <xdr:cNvCxnSpPr/>
      </xdr:nvCxnSpPr>
      <xdr:spPr>
        <a:xfrm flipV="1">
          <a:off x="4953000" y="13941068"/>
          <a:ext cx="0" cy="1356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10202</xdr:rowOff>
    </xdr:from>
    <xdr:ext cx="762000" cy="259045"/>
    <xdr:sp macro="" textlink="">
      <xdr:nvSpPr>
        <xdr:cNvPr id="191" name="人件費・物件費等の状況最小値テキスト"/>
        <xdr:cNvSpPr txBox="1"/>
      </xdr:nvSpPr>
      <xdr:spPr>
        <a:xfrm>
          <a:off x="5041900" y="1526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38125</xdr:rowOff>
    </xdr:from>
    <xdr:to>
      <xdr:col>24</xdr:col>
      <xdr:colOff>12700</xdr:colOff>
      <xdr:row>89</xdr:row>
      <xdr:rowOff>38125</xdr:rowOff>
    </xdr:to>
    <xdr:cxnSp macro="">
      <xdr:nvCxnSpPr>
        <xdr:cNvPr id="192" name="直線コネクタ 191"/>
        <xdr:cNvCxnSpPr/>
      </xdr:nvCxnSpPr>
      <xdr:spPr>
        <a:xfrm>
          <a:off x="4864100" y="1529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139995</xdr:rowOff>
    </xdr:from>
    <xdr:ext cx="762000" cy="259045"/>
    <xdr:sp macro="" textlink="">
      <xdr:nvSpPr>
        <xdr:cNvPr id="193" name="人件費・物件費等の状況最大値テキスト"/>
        <xdr:cNvSpPr txBox="1"/>
      </xdr:nvSpPr>
      <xdr:spPr>
        <a:xfrm>
          <a:off x="5041900" y="1368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53618</xdr:rowOff>
    </xdr:from>
    <xdr:to>
      <xdr:col>24</xdr:col>
      <xdr:colOff>12700</xdr:colOff>
      <xdr:row>81</xdr:row>
      <xdr:rowOff>53618</xdr:rowOff>
    </xdr:to>
    <xdr:cxnSp macro="">
      <xdr:nvCxnSpPr>
        <xdr:cNvPr id="194" name="直線コネクタ 193"/>
        <xdr:cNvCxnSpPr/>
      </xdr:nvCxnSpPr>
      <xdr:spPr>
        <a:xfrm>
          <a:off x="4864100" y="1394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54812</xdr:rowOff>
    </xdr:from>
    <xdr:to>
      <xdr:col>23</xdr:col>
      <xdr:colOff>133350</xdr:colOff>
      <xdr:row>83</xdr:row>
      <xdr:rowOff>73186</xdr:rowOff>
    </xdr:to>
    <xdr:cxnSp macro="">
      <xdr:nvCxnSpPr>
        <xdr:cNvPr id="195" name="直線コネクタ 194"/>
        <xdr:cNvCxnSpPr/>
      </xdr:nvCxnSpPr>
      <xdr:spPr>
        <a:xfrm flipV="1">
          <a:off x="4114800" y="14285162"/>
          <a:ext cx="838200" cy="1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10853</xdr:rowOff>
    </xdr:from>
    <xdr:ext cx="762000" cy="259045"/>
    <xdr:sp macro="" textlink="">
      <xdr:nvSpPr>
        <xdr:cNvPr id="196" name="人件費・物件費等の状況平均値テキスト"/>
        <xdr:cNvSpPr txBox="1"/>
      </xdr:nvSpPr>
      <xdr:spPr>
        <a:xfrm>
          <a:off x="5041900" y="14069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165776</xdr:rowOff>
    </xdr:from>
    <xdr:to>
      <xdr:col>23</xdr:col>
      <xdr:colOff>184150</xdr:colOff>
      <xdr:row>83</xdr:row>
      <xdr:rowOff>95926</xdr:rowOff>
    </xdr:to>
    <xdr:sp macro="" textlink="">
      <xdr:nvSpPr>
        <xdr:cNvPr id="197" name="フローチャート: 判断 196"/>
        <xdr:cNvSpPr/>
      </xdr:nvSpPr>
      <xdr:spPr>
        <a:xfrm>
          <a:off x="49022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73186</xdr:rowOff>
    </xdr:from>
    <xdr:to>
      <xdr:col>19</xdr:col>
      <xdr:colOff>133350</xdr:colOff>
      <xdr:row>83</xdr:row>
      <xdr:rowOff>79598</xdr:rowOff>
    </xdr:to>
    <xdr:cxnSp macro="">
      <xdr:nvCxnSpPr>
        <xdr:cNvPr id="198" name="直線コネクタ 197"/>
        <xdr:cNvCxnSpPr/>
      </xdr:nvCxnSpPr>
      <xdr:spPr>
        <a:xfrm flipV="1">
          <a:off x="3225800" y="14303536"/>
          <a:ext cx="889000" cy="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58271</xdr:rowOff>
    </xdr:from>
    <xdr:to>
      <xdr:col>19</xdr:col>
      <xdr:colOff>184150</xdr:colOff>
      <xdr:row>83</xdr:row>
      <xdr:rowOff>159871</xdr:rowOff>
    </xdr:to>
    <xdr:sp macro="" textlink="">
      <xdr:nvSpPr>
        <xdr:cNvPr id="199" name="フローチャート: 判断 198"/>
        <xdr:cNvSpPr/>
      </xdr:nvSpPr>
      <xdr:spPr>
        <a:xfrm>
          <a:off x="40640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144648</xdr:rowOff>
    </xdr:from>
    <xdr:ext cx="736600" cy="259045"/>
    <xdr:sp macro="" textlink="">
      <xdr:nvSpPr>
        <xdr:cNvPr id="200" name="テキスト ボックス 199"/>
        <xdr:cNvSpPr txBox="1"/>
      </xdr:nvSpPr>
      <xdr:spPr>
        <a:xfrm>
          <a:off x="3733800" y="14374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79598</xdr:rowOff>
    </xdr:from>
    <xdr:to>
      <xdr:col>15</xdr:col>
      <xdr:colOff>82550</xdr:colOff>
      <xdr:row>83</xdr:row>
      <xdr:rowOff>90928</xdr:rowOff>
    </xdr:to>
    <xdr:cxnSp macro="">
      <xdr:nvCxnSpPr>
        <xdr:cNvPr id="201" name="直線コネクタ 200"/>
        <xdr:cNvCxnSpPr/>
      </xdr:nvCxnSpPr>
      <xdr:spPr>
        <a:xfrm flipV="1">
          <a:off x="2336800" y="14309948"/>
          <a:ext cx="889000" cy="1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136635</xdr:rowOff>
    </xdr:from>
    <xdr:to>
      <xdr:col>15</xdr:col>
      <xdr:colOff>133350</xdr:colOff>
      <xdr:row>84</xdr:row>
      <xdr:rowOff>66785</xdr:rowOff>
    </xdr:to>
    <xdr:sp macro="" textlink="">
      <xdr:nvSpPr>
        <xdr:cNvPr id="202" name="フローチャート: 判断 201"/>
        <xdr:cNvSpPr/>
      </xdr:nvSpPr>
      <xdr:spPr>
        <a:xfrm>
          <a:off x="3175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51562</xdr:rowOff>
    </xdr:from>
    <xdr:ext cx="762000" cy="259045"/>
    <xdr:sp macro="" textlink="">
      <xdr:nvSpPr>
        <xdr:cNvPr id="203" name="テキスト ボックス 202"/>
        <xdr:cNvSpPr txBox="1"/>
      </xdr:nvSpPr>
      <xdr:spPr>
        <a:xfrm>
          <a:off x="2844800" y="1445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90928</xdr:rowOff>
    </xdr:from>
    <xdr:to>
      <xdr:col>11</xdr:col>
      <xdr:colOff>31750</xdr:colOff>
      <xdr:row>83</xdr:row>
      <xdr:rowOff>99430</xdr:rowOff>
    </xdr:to>
    <xdr:cxnSp macro="">
      <xdr:nvCxnSpPr>
        <xdr:cNvPr id="204" name="直線コネクタ 203"/>
        <xdr:cNvCxnSpPr/>
      </xdr:nvCxnSpPr>
      <xdr:spPr>
        <a:xfrm flipV="1">
          <a:off x="1447800" y="14321278"/>
          <a:ext cx="889000" cy="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156848</xdr:rowOff>
    </xdr:from>
    <xdr:to>
      <xdr:col>11</xdr:col>
      <xdr:colOff>82550</xdr:colOff>
      <xdr:row>84</xdr:row>
      <xdr:rowOff>86998</xdr:rowOff>
    </xdr:to>
    <xdr:sp macro="" textlink="">
      <xdr:nvSpPr>
        <xdr:cNvPr id="205" name="フローチャート: 判断 204"/>
        <xdr:cNvSpPr/>
      </xdr:nvSpPr>
      <xdr:spPr>
        <a:xfrm>
          <a:off x="2286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71775</xdr:rowOff>
    </xdr:from>
    <xdr:ext cx="762000" cy="259045"/>
    <xdr:sp macro="" textlink="">
      <xdr:nvSpPr>
        <xdr:cNvPr id="206" name="テキスト ボックス 205"/>
        <xdr:cNvSpPr txBox="1"/>
      </xdr:nvSpPr>
      <xdr:spPr>
        <a:xfrm>
          <a:off x="1955800" y="144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52710</xdr:rowOff>
    </xdr:from>
    <xdr:to>
      <xdr:col>7</xdr:col>
      <xdr:colOff>31750</xdr:colOff>
      <xdr:row>83</xdr:row>
      <xdr:rowOff>154310</xdr:rowOff>
    </xdr:to>
    <xdr:sp macro="" textlink="">
      <xdr:nvSpPr>
        <xdr:cNvPr id="207" name="フローチャート: 判断 206"/>
        <xdr:cNvSpPr/>
      </xdr:nvSpPr>
      <xdr:spPr>
        <a:xfrm>
          <a:off x="1397000" y="1428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139087</xdr:rowOff>
    </xdr:from>
    <xdr:ext cx="762000" cy="259045"/>
    <xdr:sp macro="" textlink="">
      <xdr:nvSpPr>
        <xdr:cNvPr id="208" name="テキスト ボックス 207"/>
        <xdr:cNvSpPr txBox="1"/>
      </xdr:nvSpPr>
      <xdr:spPr>
        <a:xfrm>
          <a:off x="1066800" y="1436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4012</xdr:rowOff>
    </xdr:from>
    <xdr:to>
      <xdr:col>23</xdr:col>
      <xdr:colOff>184150</xdr:colOff>
      <xdr:row>83</xdr:row>
      <xdr:rowOff>105612</xdr:rowOff>
    </xdr:to>
    <xdr:sp macro="" textlink="">
      <xdr:nvSpPr>
        <xdr:cNvPr id="214" name="楕円 213"/>
        <xdr:cNvSpPr/>
      </xdr:nvSpPr>
      <xdr:spPr>
        <a:xfrm>
          <a:off x="4902200" y="1423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147539</xdr:rowOff>
    </xdr:from>
    <xdr:ext cx="762000" cy="259045"/>
    <xdr:sp macro="" textlink="">
      <xdr:nvSpPr>
        <xdr:cNvPr id="215" name="人件費・物件費等の状況該当値テキスト"/>
        <xdr:cNvSpPr txBox="1"/>
      </xdr:nvSpPr>
      <xdr:spPr>
        <a:xfrm>
          <a:off x="5041900" y="1420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22386</xdr:rowOff>
    </xdr:from>
    <xdr:to>
      <xdr:col>19</xdr:col>
      <xdr:colOff>184150</xdr:colOff>
      <xdr:row>83</xdr:row>
      <xdr:rowOff>123986</xdr:rowOff>
    </xdr:to>
    <xdr:sp macro="" textlink="">
      <xdr:nvSpPr>
        <xdr:cNvPr id="216" name="楕円 215"/>
        <xdr:cNvSpPr/>
      </xdr:nvSpPr>
      <xdr:spPr>
        <a:xfrm>
          <a:off x="4064000" y="1425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134163</xdr:rowOff>
    </xdr:from>
    <xdr:ext cx="736600" cy="259045"/>
    <xdr:sp macro="" textlink="">
      <xdr:nvSpPr>
        <xdr:cNvPr id="217" name="テキスト ボックス 216"/>
        <xdr:cNvSpPr txBox="1"/>
      </xdr:nvSpPr>
      <xdr:spPr>
        <a:xfrm>
          <a:off x="3733800" y="1402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28798</xdr:rowOff>
    </xdr:from>
    <xdr:to>
      <xdr:col>15</xdr:col>
      <xdr:colOff>133350</xdr:colOff>
      <xdr:row>83</xdr:row>
      <xdr:rowOff>130398</xdr:rowOff>
    </xdr:to>
    <xdr:sp macro="" textlink="">
      <xdr:nvSpPr>
        <xdr:cNvPr id="218" name="楕円 217"/>
        <xdr:cNvSpPr/>
      </xdr:nvSpPr>
      <xdr:spPr>
        <a:xfrm>
          <a:off x="3175000" y="1425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140575</xdr:rowOff>
    </xdr:from>
    <xdr:ext cx="762000" cy="259045"/>
    <xdr:sp macro="" textlink="">
      <xdr:nvSpPr>
        <xdr:cNvPr id="219" name="テキスト ボックス 218"/>
        <xdr:cNvSpPr txBox="1"/>
      </xdr:nvSpPr>
      <xdr:spPr>
        <a:xfrm>
          <a:off x="2844800" y="1402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40128</xdr:rowOff>
    </xdr:from>
    <xdr:to>
      <xdr:col>11</xdr:col>
      <xdr:colOff>82550</xdr:colOff>
      <xdr:row>83</xdr:row>
      <xdr:rowOff>141728</xdr:rowOff>
    </xdr:to>
    <xdr:sp macro="" textlink="">
      <xdr:nvSpPr>
        <xdr:cNvPr id="220" name="楕円 219"/>
        <xdr:cNvSpPr/>
      </xdr:nvSpPr>
      <xdr:spPr>
        <a:xfrm>
          <a:off x="2286000" y="1427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151905</xdr:rowOff>
    </xdr:from>
    <xdr:ext cx="762000" cy="259045"/>
    <xdr:sp macro="" textlink="">
      <xdr:nvSpPr>
        <xdr:cNvPr id="221" name="テキスト ボックス 220"/>
        <xdr:cNvSpPr txBox="1"/>
      </xdr:nvSpPr>
      <xdr:spPr>
        <a:xfrm>
          <a:off x="1955800" y="1403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48630</xdr:rowOff>
    </xdr:from>
    <xdr:to>
      <xdr:col>7</xdr:col>
      <xdr:colOff>31750</xdr:colOff>
      <xdr:row>83</xdr:row>
      <xdr:rowOff>150230</xdr:rowOff>
    </xdr:to>
    <xdr:sp macro="" textlink="">
      <xdr:nvSpPr>
        <xdr:cNvPr id="222" name="楕円 221"/>
        <xdr:cNvSpPr/>
      </xdr:nvSpPr>
      <xdr:spPr>
        <a:xfrm>
          <a:off x="1397000" y="142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160407</xdr:rowOff>
    </xdr:from>
    <xdr:ext cx="762000" cy="259045"/>
    <xdr:sp macro="" textlink="">
      <xdr:nvSpPr>
        <xdr:cNvPr id="223" name="テキスト ボックス 222"/>
        <xdr:cNvSpPr txBox="1"/>
      </xdr:nvSpPr>
      <xdr:spPr>
        <a:xfrm>
          <a:off x="1066800" y="140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本市のラスパイレス指数が恒常的に高い要因が、独自の給料表や昇格制度など、本市特有の要因であったことから、平成</a:t>
          </a:r>
          <a:r>
            <a:rPr kumimoji="1" lang="en-US" altLang="ja-JP" sz="1000">
              <a:latin typeface="ＭＳ Ｐゴシック" panose="020B0600070205080204" pitchFamily="50" charset="-128"/>
              <a:ea typeface="ＭＳ Ｐゴシック" panose="020B0600070205080204" pitchFamily="50" charset="-128"/>
            </a:rPr>
            <a:t>26</a:t>
          </a:r>
          <a:r>
            <a:rPr kumimoji="1" lang="ja-JP" altLang="en-US" sz="1000">
              <a:latin typeface="ＭＳ Ｐゴシック" panose="020B0600070205080204" pitchFamily="50" charset="-128"/>
              <a:ea typeface="ＭＳ Ｐゴシック" panose="020B0600070205080204" pitchFamily="50" charset="-128"/>
            </a:rPr>
            <a:t>年度に国家公務員の俸給表を基本とした新給料表に移行し、併せて、昇給や昇格基準においても国の制度を基本とした制度に変更することを柱とした「人事給与制度改革」を実施した。 この「人事給与制度改革」を実施したことにより、新給料表がこれまでの独自給料表と比較して「昇給間差が小さい」こと、「昇格に伴うメリット分が低額である」こと、「ほとんどの級で最高号級の設定が低い」ことなど、給料表の圧縮の効果等により、平成</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年度からその効果が表れはじめており、ラスパイレス指数は適正化が図られている。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134409</xdr:rowOff>
    </xdr:from>
    <xdr:to>
      <xdr:col>81</xdr:col>
      <xdr:colOff>44450</xdr:colOff>
      <xdr:row>87</xdr:row>
      <xdr:rowOff>111125</xdr:rowOff>
    </xdr:to>
    <xdr:cxnSp macro="">
      <xdr:nvCxnSpPr>
        <xdr:cNvPr id="252" name="直線コネクタ 251"/>
        <xdr:cNvCxnSpPr/>
      </xdr:nvCxnSpPr>
      <xdr:spPr>
        <a:xfrm flipV="1">
          <a:off x="17018000" y="14021859"/>
          <a:ext cx="0" cy="1005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83202</xdr:rowOff>
    </xdr:from>
    <xdr:ext cx="762000" cy="259045"/>
    <xdr:sp macro="" textlink="">
      <xdr:nvSpPr>
        <xdr:cNvPr id="253" name="給与水準   （国との比較）最小値テキスト"/>
        <xdr:cNvSpPr txBox="1"/>
      </xdr:nvSpPr>
      <xdr:spPr>
        <a:xfrm>
          <a:off x="17106900" y="1499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87</xdr:row>
      <xdr:rowOff>111125</xdr:rowOff>
    </xdr:from>
    <xdr:to>
      <xdr:col>81</xdr:col>
      <xdr:colOff>133350</xdr:colOff>
      <xdr:row>87</xdr:row>
      <xdr:rowOff>111125</xdr:rowOff>
    </xdr:to>
    <xdr:cxnSp macro="">
      <xdr:nvCxnSpPr>
        <xdr:cNvPr id="254" name="直線コネクタ 253"/>
        <xdr:cNvCxnSpPr/>
      </xdr:nvCxnSpPr>
      <xdr:spPr>
        <a:xfrm>
          <a:off x="16929100" y="1502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49336</xdr:rowOff>
    </xdr:from>
    <xdr:ext cx="762000" cy="259045"/>
    <xdr:sp macro="" textlink="">
      <xdr:nvSpPr>
        <xdr:cNvPr id="255" name="給与水準   （国との比較）最大値テキスト"/>
        <xdr:cNvSpPr txBox="1"/>
      </xdr:nvSpPr>
      <xdr:spPr>
        <a:xfrm>
          <a:off x="17106900" y="1376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134409</xdr:rowOff>
    </xdr:from>
    <xdr:to>
      <xdr:col>81</xdr:col>
      <xdr:colOff>133350</xdr:colOff>
      <xdr:row>81</xdr:row>
      <xdr:rowOff>134409</xdr:rowOff>
    </xdr:to>
    <xdr:cxnSp macro="">
      <xdr:nvCxnSpPr>
        <xdr:cNvPr id="256" name="直線コネクタ 255"/>
        <xdr:cNvCxnSpPr/>
      </xdr:nvCxnSpPr>
      <xdr:spPr>
        <a:xfrm>
          <a:off x="16929100" y="14021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111125</xdr:rowOff>
    </xdr:from>
    <xdr:to>
      <xdr:col>81</xdr:col>
      <xdr:colOff>44450</xdr:colOff>
      <xdr:row>87</xdr:row>
      <xdr:rowOff>111125</xdr:rowOff>
    </xdr:to>
    <xdr:cxnSp macro="">
      <xdr:nvCxnSpPr>
        <xdr:cNvPr id="257" name="直線コネクタ 256"/>
        <xdr:cNvCxnSpPr/>
      </xdr:nvCxnSpPr>
      <xdr:spPr>
        <a:xfrm>
          <a:off x="16179800" y="150272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17586</xdr:rowOff>
    </xdr:from>
    <xdr:ext cx="762000" cy="259045"/>
    <xdr:sp macro="" textlink="">
      <xdr:nvSpPr>
        <xdr:cNvPr id="258" name="給与水準   （国との比較）平均値テキスト"/>
        <xdr:cNvSpPr txBox="1"/>
      </xdr:nvSpPr>
      <xdr:spPr>
        <a:xfrm>
          <a:off x="17106900" y="14419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59" name="フローチャート: 判断 258"/>
        <xdr:cNvSpPr/>
      </xdr:nvSpPr>
      <xdr:spPr>
        <a:xfrm>
          <a:off x="169672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111125</xdr:rowOff>
    </xdr:from>
    <xdr:to>
      <xdr:col>77</xdr:col>
      <xdr:colOff>44450</xdr:colOff>
      <xdr:row>89</xdr:row>
      <xdr:rowOff>9525</xdr:rowOff>
    </xdr:to>
    <xdr:cxnSp macro="">
      <xdr:nvCxnSpPr>
        <xdr:cNvPr id="260" name="直線コネクタ 259"/>
        <xdr:cNvCxnSpPr/>
      </xdr:nvCxnSpPr>
      <xdr:spPr>
        <a:xfrm flipV="1">
          <a:off x="15290800" y="1502727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81491</xdr:rowOff>
    </xdr:from>
    <xdr:to>
      <xdr:col>77</xdr:col>
      <xdr:colOff>95250</xdr:colOff>
      <xdr:row>86</xdr:row>
      <xdr:rowOff>11641</xdr:rowOff>
    </xdr:to>
    <xdr:sp macro="" textlink="">
      <xdr:nvSpPr>
        <xdr:cNvPr id="261" name="フローチャート: 判断 260"/>
        <xdr:cNvSpPr/>
      </xdr:nvSpPr>
      <xdr:spPr>
        <a:xfrm>
          <a:off x="16129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21818</xdr:rowOff>
    </xdr:from>
    <xdr:ext cx="736600" cy="259045"/>
    <xdr:sp macro="" textlink="">
      <xdr:nvSpPr>
        <xdr:cNvPr id="262" name="テキスト ボックス 261"/>
        <xdr:cNvSpPr txBox="1"/>
      </xdr:nvSpPr>
      <xdr:spPr>
        <a:xfrm>
          <a:off x="15798800" y="14423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9525</xdr:rowOff>
    </xdr:from>
    <xdr:to>
      <xdr:col>72</xdr:col>
      <xdr:colOff>203200</xdr:colOff>
      <xdr:row>89</xdr:row>
      <xdr:rowOff>49741</xdr:rowOff>
    </xdr:to>
    <xdr:cxnSp macro="">
      <xdr:nvCxnSpPr>
        <xdr:cNvPr id="263" name="直線コネクタ 262"/>
        <xdr:cNvCxnSpPr/>
      </xdr:nvCxnSpPr>
      <xdr:spPr>
        <a:xfrm flipV="1">
          <a:off x="14401800" y="1526857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4" name="フローチャート: 判断 263"/>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65" name="テキスト ボックス 264"/>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49741</xdr:rowOff>
    </xdr:from>
    <xdr:to>
      <xdr:col>68</xdr:col>
      <xdr:colOff>152400</xdr:colOff>
      <xdr:row>89</xdr:row>
      <xdr:rowOff>110066</xdr:rowOff>
    </xdr:to>
    <xdr:cxnSp macro="">
      <xdr:nvCxnSpPr>
        <xdr:cNvPr id="266" name="直線コネクタ 265"/>
        <xdr:cNvCxnSpPr/>
      </xdr:nvCxnSpPr>
      <xdr:spPr>
        <a:xfrm flipV="1">
          <a:off x="13512800" y="1530879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161925</xdr:rowOff>
    </xdr:from>
    <xdr:to>
      <xdr:col>68</xdr:col>
      <xdr:colOff>203200</xdr:colOff>
      <xdr:row>86</xdr:row>
      <xdr:rowOff>92075</xdr:rowOff>
    </xdr:to>
    <xdr:sp macro="" textlink="">
      <xdr:nvSpPr>
        <xdr:cNvPr id="267" name="フローチャート: 判断 266"/>
        <xdr:cNvSpPr/>
      </xdr:nvSpPr>
      <xdr:spPr>
        <a:xfrm>
          <a:off x="14351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102252</xdr:rowOff>
    </xdr:from>
    <xdr:ext cx="762000" cy="259045"/>
    <xdr:sp macro="" textlink="">
      <xdr:nvSpPr>
        <xdr:cNvPr id="268" name="テキスト ボックス 267"/>
        <xdr:cNvSpPr txBox="1"/>
      </xdr:nvSpPr>
      <xdr:spPr>
        <a:xfrm>
          <a:off x="14020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132291</xdr:rowOff>
    </xdr:from>
    <xdr:to>
      <xdr:col>64</xdr:col>
      <xdr:colOff>152400</xdr:colOff>
      <xdr:row>85</xdr:row>
      <xdr:rowOff>62441</xdr:rowOff>
    </xdr:to>
    <xdr:sp macro="" textlink="">
      <xdr:nvSpPr>
        <xdr:cNvPr id="269" name="フローチャート: 判断 268"/>
        <xdr:cNvSpPr/>
      </xdr:nvSpPr>
      <xdr:spPr>
        <a:xfrm>
          <a:off x="13462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72618</xdr:rowOff>
    </xdr:from>
    <xdr:ext cx="762000" cy="259045"/>
    <xdr:sp macro="" textlink="">
      <xdr:nvSpPr>
        <xdr:cNvPr id="270" name="テキスト ボックス 269"/>
        <xdr:cNvSpPr txBox="1"/>
      </xdr:nvSpPr>
      <xdr:spPr>
        <a:xfrm>
          <a:off x="13131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60325</xdr:rowOff>
    </xdr:from>
    <xdr:to>
      <xdr:col>81</xdr:col>
      <xdr:colOff>95250</xdr:colOff>
      <xdr:row>87</xdr:row>
      <xdr:rowOff>161925</xdr:rowOff>
    </xdr:to>
    <xdr:sp macro="" textlink="">
      <xdr:nvSpPr>
        <xdr:cNvPr id="276" name="楕円 275"/>
        <xdr:cNvSpPr/>
      </xdr:nvSpPr>
      <xdr:spPr>
        <a:xfrm>
          <a:off x="169672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127652</xdr:rowOff>
    </xdr:from>
    <xdr:ext cx="762000" cy="259045"/>
    <xdr:sp macro="" textlink="">
      <xdr:nvSpPr>
        <xdr:cNvPr id="277" name="給与水準   （国との比較）該当値テキスト"/>
        <xdr:cNvSpPr txBox="1"/>
      </xdr:nvSpPr>
      <xdr:spPr>
        <a:xfrm>
          <a:off x="17106900" y="1487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60325</xdr:rowOff>
    </xdr:from>
    <xdr:to>
      <xdr:col>77</xdr:col>
      <xdr:colOff>95250</xdr:colOff>
      <xdr:row>87</xdr:row>
      <xdr:rowOff>161925</xdr:rowOff>
    </xdr:to>
    <xdr:sp macro="" textlink="">
      <xdr:nvSpPr>
        <xdr:cNvPr id="278" name="楕円 277"/>
        <xdr:cNvSpPr/>
      </xdr:nvSpPr>
      <xdr:spPr>
        <a:xfrm>
          <a:off x="16129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146702</xdr:rowOff>
    </xdr:from>
    <xdr:ext cx="736600" cy="259045"/>
    <xdr:sp macro="" textlink="">
      <xdr:nvSpPr>
        <xdr:cNvPr id="279" name="テキスト ボックス 278"/>
        <xdr:cNvSpPr txBox="1"/>
      </xdr:nvSpPr>
      <xdr:spPr>
        <a:xfrm>
          <a:off x="15798800" y="1506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130175</xdr:rowOff>
    </xdr:from>
    <xdr:to>
      <xdr:col>73</xdr:col>
      <xdr:colOff>44450</xdr:colOff>
      <xdr:row>89</xdr:row>
      <xdr:rowOff>60325</xdr:rowOff>
    </xdr:to>
    <xdr:sp macro="" textlink="">
      <xdr:nvSpPr>
        <xdr:cNvPr id="280" name="楕円 279"/>
        <xdr:cNvSpPr/>
      </xdr:nvSpPr>
      <xdr:spPr>
        <a:xfrm>
          <a:off x="15240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45102</xdr:rowOff>
    </xdr:from>
    <xdr:ext cx="762000" cy="259045"/>
    <xdr:sp macro="" textlink="">
      <xdr:nvSpPr>
        <xdr:cNvPr id="281" name="テキスト ボックス 280"/>
        <xdr:cNvSpPr txBox="1"/>
      </xdr:nvSpPr>
      <xdr:spPr>
        <a:xfrm>
          <a:off x="14909800" y="153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170391</xdr:rowOff>
    </xdr:from>
    <xdr:to>
      <xdr:col>68</xdr:col>
      <xdr:colOff>203200</xdr:colOff>
      <xdr:row>89</xdr:row>
      <xdr:rowOff>100541</xdr:rowOff>
    </xdr:to>
    <xdr:sp macro="" textlink="">
      <xdr:nvSpPr>
        <xdr:cNvPr id="282" name="楕円 281"/>
        <xdr:cNvSpPr/>
      </xdr:nvSpPr>
      <xdr:spPr>
        <a:xfrm>
          <a:off x="14351000" y="1525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85318</xdr:rowOff>
    </xdr:from>
    <xdr:ext cx="762000" cy="259045"/>
    <xdr:sp macro="" textlink="">
      <xdr:nvSpPr>
        <xdr:cNvPr id="283" name="テキスト ボックス 282"/>
        <xdr:cNvSpPr txBox="1"/>
      </xdr:nvSpPr>
      <xdr:spPr>
        <a:xfrm>
          <a:off x="14020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59266</xdr:rowOff>
    </xdr:from>
    <xdr:to>
      <xdr:col>64</xdr:col>
      <xdr:colOff>152400</xdr:colOff>
      <xdr:row>89</xdr:row>
      <xdr:rowOff>160866</xdr:rowOff>
    </xdr:to>
    <xdr:sp macro="" textlink="">
      <xdr:nvSpPr>
        <xdr:cNvPr id="284" name="楕円 283"/>
        <xdr:cNvSpPr/>
      </xdr:nvSpPr>
      <xdr:spPr>
        <a:xfrm>
          <a:off x="13462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145643</xdr:rowOff>
    </xdr:from>
    <xdr:ext cx="762000" cy="259045"/>
    <xdr:sp macro="" textlink="">
      <xdr:nvSpPr>
        <xdr:cNvPr id="285" name="テキスト ボックス 284"/>
        <xdr:cNvSpPr txBox="1"/>
      </xdr:nvSpPr>
      <xdr:spPr>
        <a:xfrm>
          <a:off x="13131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本市では平成</a:t>
          </a:r>
          <a:r>
            <a:rPr kumimoji="1" lang="en-US" altLang="ja-JP" sz="1000">
              <a:latin typeface="ＭＳ Ｐゴシック" panose="020B0600070205080204" pitchFamily="50" charset="-128"/>
              <a:ea typeface="ＭＳ Ｐゴシック" panose="020B0600070205080204" pitchFamily="50" charset="-128"/>
            </a:rPr>
            <a:t>10</a:t>
          </a:r>
          <a:r>
            <a:rPr kumimoji="1" lang="ja-JP" altLang="en-US" sz="1000">
              <a:latin typeface="ＭＳ Ｐゴシック" panose="020B0600070205080204" pitchFamily="50" charset="-128"/>
              <a:ea typeface="ＭＳ Ｐゴシック" panose="020B0600070205080204" pitchFamily="50" charset="-128"/>
            </a:rPr>
            <a:t>年度から平成</a:t>
          </a:r>
          <a:r>
            <a:rPr kumimoji="1" lang="en-US" altLang="ja-JP" sz="1000">
              <a:latin typeface="ＭＳ Ｐゴシック" panose="020B0600070205080204" pitchFamily="50" charset="-128"/>
              <a:ea typeface="ＭＳ Ｐゴシック" panose="020B0600070205080204" pitchFamily="50" charset="-128"/>
            </a:rPr>
            <a:t>24</a:t>
          </a:r>
          <a:r>
            <a:rPr kumimoji="1" lang="ja-JP" altLang="en-US" sz="1000">
              <a:latin typeface="ＭＳ Ｐゴシック" panose="020B0600070205080204" pitchFamily="50" charset="-128"/>
              <a:ea typeface="ＭＳ Ｐゴシック" panose="020B0600070205080204" pitchFamily="50" charset="-128"/>
            </a:rPr>
            <a:t>年度にかけて、定員適正化計画を策定し、定員適正化に取り組んできた。その結果、適正な職員数の</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つの指標である類似団体の平均に近い職員数となったため、平成</a:t>
          </a:r>
          <a:r>
            <a:rPr kumimoji="1" lang="en-US" altLang="ja-JP" sz="1000">
              <a:latin typeface="ＭＳ Ｐゴシック" panose="020B0600070205080204" pitchFamily="50" charset="-128"/>
              <a:ea typeface="ＭＳ Ｐゴシック" panose="020B0600070205080204" pitchFamily="50" charset="-128"/>
            </a:rPr>
            <a:t>26</a:t>
          </a:r>
          <a:r>
            <a:rPr kumimoji="1" lang="ja-JP" altLang="en-US" sz="1000">
              <a:latin typeface="ＭＳ Ｐゴシック" panose="020B0600070205080204" pitchFamily="50" charset="-128"/>
              <a:ea typeface="ＭＳ Ｐゴシック" panose="020B0600070205080204" pitchFamily="50" charset="-128"/>
            </a:rPr>
            <a:t>年度より「常勤職員数を増やさない」ことを方針として定員管理を実施している。直近５ヵ年において、類似団体内平均値と近似値を保っていることから、適正な職員数を維持していると分析している。</a:t>
          </a:r>
        </a:p>
        <a:p>
          <a:r>
            <a:rPr kumimoji="1" lang="ja-JP" altLang="en-US" sz="1000">
              <a:latin typeface="ＭＳ Ｐゴシック" panose="020B0600070205080204" pitchFamily="50" charset="-128"/>
              <a:ea typeface="ＭＳ Ｐゴシック" panose="020B0600070205080204" pitchFamily="50" charset="-128"/>
            </a:rPr>
            <a:t>　今後も、児童虐待及び公共施設の老朽化対策といった職員増の要因となる行政需要に対応しつつ、ＩＣＴ技術を導入した窓口改革や民間事業者の活用などを推進していくことで、総体としての適正な職員の維持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66</xdr:row>
      <xdr:rowOff>134257</xdr:rowOff>
    </xdr:to>
    <xdr:cxnSp macro="">
      <xdr:nvCxnSpPr>
        <xdr:cNvPr id="317" name="直線コネクタ 316"/>
        <xdr:cNvCxnSpPr/>
      </xdr:nvCxnSpPr>
      <xdr:spPr>
        <a:xfrm flipV="1">
          <a:off x="17018000" y="10136596"/>
          <a:ext cx="0" cy="1313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106334</xdr:rowOff>
    </xdr:from>
    <xdr:ext cx="762000" cy="259045"/>
    <xdr:sp macro="" textlink="">
      <xdr:nvSpPr>
        <xdr:cNvPr id="318" name="定員管理の状況最小値テキスト"/>
        <xdr:cNvSpPr txBox="1"/>
      </xdr:nvSpPr>
      <xdr:spPr>
        <a:xfrm>
          <a:off x="17106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134257</xdr:rowOff>
    </xdr:from>
    <xdr:to>
      <xdr:col>81</xdr:col>
      <xdr:colOff>133350</xdr:colOff>
      <xdr:row>66</xdr:row>
      <xdr:rowOff>134257</xdr:rowOff>
    </xdr:to>
    <xdr:cxnSp macro="">
      <xdr:nvCxnSpPr>
        <xdr:cNvPr id="319" name="直線コネクタ 318"/>
        <xdr:cNvCxnSpPr/>
      </xdr:nvCxnSpPr>
      <xdr:spPr>
        <a:xfrm>
          <a:off x="16929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0"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1" name="直線コネクタ 320"/>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9978</xdr:rowOff>
    </xdr:from>
    <xdr:to>
      <xdr:col>81</xdr:col>
      <xdr:colOff>44450</xdr:colOff>
      <xdr:row>62</xdr:row>
      <xdr:rowOff>41003</xdr:rowOff>
    </xdr:to>
    <xdr:cxnSp macro="">
      <xdr:nvCxnSpPr>
        <xdr:cNvPr id="322" name="直線コネクタ 321"/>
        <xdr:cNvCxnSpPr/>
      </xdr:nvCxnSpPr>
      <xdr:spPr>
        <a:xfrm>
          <a:off x="16179800" y="10639878"/>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136814</xdr:rowOff>
    </xdr:from>
    <xdr:ext cx="762000" cy="259045"/>
    <xdr:sp macro="" textlink="">
      <xdr:nvSpPr>
        <xdr:cNvPr id="323" name="定員管理の状況平均値テキスト"/>
        <xdr:cNvSpPr txBox="1"/>
      </xdr:nvSpPr>
      <xdr:spPr>
        <a:xfrm>
          <a:off x="17106900" y="10423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4" name="フローチャート: 判断 323"/>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9978</xdr:rowOff>
    </xdr:from>
    <xdr:to>
      <xdr:col>77</xdr:col>
      <xdr:colOff>44450</xdr:colOff>
      <xdr:row>62</xdr:row>
      <xdr:rowOff>58238</xdr:rowOff>
    </xdr:to>
    <xdr:cxnSp macro="">
      <xdr:nvCxnSpPr>
        <xdr:cNvPr id="325" name="直線コネクタ 324"/>
        <xdr:cNvCxnSpPr/>
      </xdr:nvCxnSpPr>
      <xdr:spPr>
        <a:xfrm flipV="1">
          <a:off x="15290800" y="1063987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137523</xdr:rowOff>
    </xdr:from>
    <xdr:to>
      <xdr:col>77</xdr:col>
      <xdr:colOff>95250</xdr:colOff>
      <xdr:row>62</xdr:row>
      <xdr:rowOff>67673</xdr:rowOff>
    </xdr:to>
    <xdr:sp macro="" textlink="">
      <xdr:nvSpPr>
        <xdr:cNvPr id="326" name="フローチャート: 判断 325"/>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52450</xdr:rowOff>
    </xdr:from>
    <xdr:ext cx="736600" cy="259045"/>
    <xdr:sp macro="" textlink="">
      <xdr:nvSpPr>
        <xdr:cNvPr id="327" name="テキスト ボックス 326"/>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58238</xdr:rowOff>
    </xdr:from>
    <xdr:to>
      <xdr:col>72</xdr:col>
      <xdr:colOff>203200</xdr:colOff>
      <xdr:row>62</xdr:row>
      <xdr:rowOff>61685</xdr:rowOff>
    </xdr:to>
    <xdr:cxnSp macro="">
      <xdr:nvCxnSpPr>
        <xdr:cNvPr id="328" name="直線コネクタ 327"/>
        <xdr:cNvCxnSpPr/>
      </xdr:nvCxnSpPr>
      <xdr:spPr>
        <a:xfrm flipV="1">
          <a:off x="14401800" y="10688138"/>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9" name="フローチャート: 判断 328"/>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77850</xdr:rowOff>
    </xdr:from>
    <xdr:ext cx="762000" cy="259045"/>
    <xdr:sp macro="" textlink="">
      <xdr:nvSpPr>
        <xdr:cNvPr id="330" name="テキスト ボックス 329"/>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51344</xdr:rowOff>
    </xdr:from>
    <xdr:to>
      <xdr:col>68</xdr:col>
      <xdr:colOff>152400</xdr:colOff>
      <xdr:row>62</xdr:row>
      <xdr:rowOff>61685</xdr:rowOff>
    </xdr:to>
    <xdr:cxnSp macro="">
      <xdr:nvCxnSpPr>
        <xdr:cNvPr id="331" name="直線コネクタ 330"/>
        <xdr:cNvCxnSpPr/>
      </xdr:nvCxnSpPr>
      <xdr:spPr>
        <a:xfrm>
          <a:off x="13512800" y="10681244"/>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14333</xdr:rowOff>
    </xdr:from>
    <xdr:to>
      <xdr:col>68</xdr:col>
      <xdr:colOff>203200</xdr:colOff>
      <xdr:row>62</xdr:row>
      <xdr:rowOff>115933</xdr:rowOff>
    </xdr:to>
    <xdr:sp macro="" textlink="">
      <xdr:nvSpPr>
        <xdr:cNvPr id="332" name="フローチャート: 判断 331"/>
        <xdr:cNvSpPr/>
      </xdr:nvSpPr>
      <xdr:spPr>
        <a:xfrm>
          <a:off x="14351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100710</xdr:rowOff>
    </xdr:from>
    <xdr:ext cx="762000" cy="259045"/>
    <xdr:sp macro="" textlink="">
      <xdr:nvSpPr>
        <xdr:cNvPr id="333" name="テキスト ボックス 332"/>
        <xdr:cNvSpPr txBox="1"/>
      </xdr:nvSpPr>
      <xdr:spPr>
        <a:xfrm>
          <a:off x="14020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4" name="フローチャート: 判断 333"/>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77850</xdr:rowOff>
    </xdr:from>
    <xdr:ext cx="762000" cy="259045"/>
    <xdr:sp macro="" textlink="">
      <xdr:nvSpPr>
        <xdr:cNvPr id="335" name="テキスト ボックス 334"/>
        <xdr:cNvSpPr txBox="1"/>
      </xdr:nvSpPr>
      <xdr:spPr>
        <a:xfrm>
          <a:off x="13131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161653</xdr:rowOff>
    </xdr:from>
    <xdr:to>
      <xdr:col>81</xdr:col>
      <xdr:colOff>95250</xdr:colOff>
      <xdr:row>62</xdr:row>
      <xdr:rowOff>91803</xdr:rowOff>
    </xdr:to>
    <xdr:sp macro="" textlink="">
      <xdr:nvSpPr>
        <xdr:cNvPr id="341" name="楕円 340"/>
        <xdr:cNvSpPr/>
      </xdr:nvSpPr>
      <xdr:spPr>
        <a:xfrm>
          <a:off x="169672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133730</xdr:rowOff>
    </xdr:from>
    <xdr:ext cx="762000" cy="259045"/>
    <xdr:sp macro="" textlink="">
      <xdr:nvSpPr>
        <xdr:cNvPr id="342" name="定員管理の状況該当値テキスト"/>
        <xdr:cNvSpPr txBox="1"/>
      </xdr:nvSpPr>
      <xdr:spPr>
        <a:xfrm>
          <a:off x="17106900" y="10592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130628</xdr:rowOff>
    </xdr:from>
    <xdr:to>
      <xdr:col>77</xdr:col>
      <xdr:colOff>95250</xdr:colOff>
      <xdr:row>62</xdr:row>
      <xdr:rowOff>60778</xdr:rowOff>
    </xdr:to>
    <xdr:sp macro="" textlink="">
      <xdr:nvSpPr>
        <xdr:cNvPr id="343" name="楕円 342"/>
        <xdr:cNvSpPr/>
      </xdr:nvSpPr>
      <xdr:spPr>
        <a:xfrm>
          <a:off x="16129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70955</xdr:rowOff>
    </xdr:from>
    <xdr:ext cx="736600" cy="259045"/>
    <xdr:sp macro="" textlink="">
      <xdr:nvSpPr>
        <xdr:cNvPr id="344" name="テキスト ボックス 343"/>
        <xdr:cNvSpPr txBox="1"/>
      </xdr:nvSpPr>
      <xdr:spPr>
        <a:xfrm>
          <a:off x="15798800" y="10357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7438</xdr:rowOff>
    </xdr:from>
    <xdr:to>
      <xdr:col>73</xdr:col>
      <xdr:colOff>44450</xdr:colOff>
      <xdr:row>62</xdr:row>
      <xdr:rowOff>109038</xdr:rowOff>
    </xdr:to>
    <xdr:sp macro="" textlink="">
      <xdr:nvSpPr>
        <xdr:cNvPr id="345" name="楕円 344"/>
        <xdr:cNvSpPr/>
      </xdr:nvSpPr>
      <xdr:spPr>
        <a:xfrm>
          <a:off x="15240000" y="10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93815</xdr:rowOff>
    </xdr:from>
    <xdr:ext cx="762000" cy="259045"/>
    <xdr:sp macro="" textlink="">
      <xdr:nvSpPr>
        <xdr:cNvPr id="346" name="テキスト ボックス 345"/>
        <xdr:cNvSpPr txBox="1"/>
      </xdr:nvSpPr>
      <xdr:spPr>
        <a:xfrm>
          <a:off x="14909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10885</xdr:rowOff>
    </xdr:from>
    <xdr:to>
      <xdr:col>68</xdr:col>
      <xdr:colOff>203200</xdr:colOff>
      <xdr:row>62</xdr:row>
      <xdr:rowOff>112485</xdr:rowOff>
    </xdr:to>
    <xdr:sp macro="" textlink="">
      <xdr:nvSpPr>
        <xdr:cNvPr id="347" name="楕円 346"/>
        <xdr:cNvSpPr/>
      </xdr:nvSpPr>
      <xdr:spPr>
        <a:xfrm>
          <a:off x="14351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122662</xdr:rowOff>
    </xdr:from>
    <xdr:ext cx="762000" cy="259045"/>
    <xdr:sp macro="" textlink="">
      <xdr:nvSpPr>
        <xdr:cNvPr id="348" name="テキスト ボックス 347"/>
        <xdr:cNvSpPr txBox="1"/>
      </xdr:nvSpPr>
      <xdr:spPr>
        <a:xfrm>
          <a:off x="14020800" y="1040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544</xdr:rowOff>
    </xdr:from>
    <xdr:to>
      <xdr:col>64</xdr:col>
      <xdr:colOff>152400</xdr:colOff>
      <xdr:row>62</xdr:row>
      <xdr:rowOff>102144</xdr:rowOff>
    </xdr:to>
    <xdr:sp macro="" textlink="">
      <xdr:nvSpPr>
        <xdr:cNvPr id="349" name="楕円 348"/>
        <xdr:cNvSpPr/>
      </xdr:nvSpPr>
      <xdr:spPr>
        <a:xfrm>
          <a:off x="13462000" y="106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86921</xdr:rowOff>
    </xdr:from>
    <xdr:ext cx="762000" cy="259045"/>
    <xdr:sp macro="" textlink="">
      <xdr:nvSpPr>
        <xdr:cNvPr id="350" name="テキスト ボックス 349"/>
        <xdr:cNvSpPr txBox="1"/>
      </xdr:nvSpPr>
      <xdr:spPr>
        <a:xfrm>
          <a:off x="13131800" y="1071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算定の分子となる元利償還金において、本庁舎整備事業債の償還が開始したことなどにより</a:t>
          </a:r>
          <a:r>
            <a:rPr kumimoji="1" lang="en-US" altLang="ja-JP" sz="1000">
              <a:latin typeface="ＭＳ Ｐゴシック" panose="020B0600070205080204" pitchFamily="50" charset="-128"/>
              <a:ea typeface="ＭＳ Ｐゴシック" panose="020B0600070205080204" pitchFamily="50" charset="-128"/>
            </a:rPr>
            <a:t>6</a:t>
          </a:r>
          <a:r>
            <a:rPr kumimoji="1" lang="ja-JP" altLang="en-US" sz="1000">
              <a:latin typeface="ＭＳ Ｐゴシック" panose="020B0600070205080204" pitchFamily="50" charset="-128"/>
              <a:ea typeface="ＭＳ Ｐゴシック" panose="020B0600070205080204" pitchFamily="50" charset="-128"/>
            </a:rPr>
            <a:t>億円の増加となり、単年度の実質公債費比率は</a:t>
          </a:r>
          <a:r>
            <a:rPr kumimoji="1" lang="en-US" altLang="ja-JP" sz="1000">
              <a:latin typeface="ＭＳ Ｐゴシック" panose="020B0600070205080204" pitchFamily="50" charset="-128"/>
              <a:ea typeface="ＭＳ Ｐゴシック" panose="020B0600070205080204" pitchFamily="50" charset="-128"/>
            </a:rPr>
            <a:t>0.4</a:t>
          </a:r>
          <a:r>
            <a:rPr kumimoji="1" lang="ja-JP" altLang="en-US" sz="1000">
              <a:latin typeface="ＭＳ Ｐゴシック" panose="020B0600070205080204" pitchFamily="50" charset="-128"/>
              <a:ea typeface="ＭＳ Ｐゴシック" panose="020B0600070205080204" pitchFamily="50" charset="-128"/>
            </a:rPr>
            <a:t>ポイントの増加となったものの、</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ヵ年平均では類似団体平均値を下回る</a:t>
          </a:r>
          <a:r>
            <a:rPr kumimoji="1" lang="en-US" altLang="ja-JP" sz="1000">
              <a:latin typeface="ＭＳ Ｐゴシック" panose="020B0600070205080204" pitchFamily="50" charset="-128"/>
              <a:ea typeface="ＭＳ Ｐゴシック" panose="020B0600070205080204" pitchFamily="50" charset="-128"/>
            </a:rPr>
            <a:t>1.3</a:t>
          </a:r>
          <a:r>
            <a:rPr kumimoji="1" lang="ja-JP" altLang="en-US" sz="1000">
              <a:latin typeface="ＭＳ Ｐゴシック" panose="020B0600070205080204" pitchFamily="50" charset="-128"/>
              <a:ea typeface="ＭＳ Ｐゴシック" panose="020B0600070205080204" pitchFamily="50" charset="-128"/>
            </a:rPr>
            <a:t>％と良好な水準を維持している。</a:t>
          </a:r>
        </a:p>
        <a:p>
          <a:r>
            <a:rPr kumimoji="1" lang="ja-JP" altLang="en-US" sz="1000">
              <a:latin typeface="ＭＳ Ｐゴシック" panose="020B0600070205080204" pitchFamily="50" charset="-128"/>
              <a:ea typeface="ＭＳ Ｐゴシック" panose="020B0600070205080204" pitchFamily="50" charset="-128"/>
            </a:rPr>
            <a:t>　これは、継続的に取り組んできた市債の計画的活用等の効果によるものであり、今後は施設の更新などにより市債発行額の増加が見込まれるが、公債費をはじめとする債務償還費用が、過度に財政を圧迫することのないよう、数値の保持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16631</xdr:rowOff>
    </xdr:to>
    <xdr:cxnSp macro="">
      <xdr:nvCxnSpPr>
        <xdr:cNvPr id="380" name="直線コネクタ 379"/>
        <xdr:cNvCxnSpPr/>
      </xdr:nvCxnSpPr>
      <xdr:spPr>
        <a:xfrm flipV="1">
          <a:off x="17018000" y="6203648"/>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1"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2" name="直線コネクタ 381"/>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3"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4" name="直線コネクタ 383"/>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33262</xdr:rowOff>
    </xdr:from>
    <xdr:to>
      <xdr:col>81</xdr:col>
      <xdr:colOff>44450</xdr:colOff>
      <xdr:row>38</xdr:row>
      <xdr:rowOff>102205</xdr:rowOff>
    </xdr:to>
    <xdr:cxnSp macro="">
      <xdr:nvCxnSpPr>
        <xdr:cNvPr id="385" name="直線コネクタ 384"/>
        <xdr:cNvCxnSpPr/>
      </xdr:nvCxnSpPr>
      <xdr:spPr>
        <a:xfrm>
          <a:off x="16179800" y="6548362"/>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104822</xdr:rowOff>
    </xdr:from>
    <xdr:ext cx="762000" cy="259045"/>
    <xdr:sp macro="" textlink="">
      <xdr:nvSpPr>
        <xdr:cNvPr id="386" name="公債費負担の状況平均値テキスト"/>
        <xdr:cNvSpPr txBox="1"/>
      </xdr:nvSpPr>
      <xdr:spPr>
        <a:xfrm>
          <a:off x="17106900" y="679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87" name="フローチャート: 判断 386"/>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124278</xdr:rowOff>
    </xdr:from>
    <xdr:to>
      <xdr:col>77</xdr:col>
      <xdr:colOff>44450</xdr:colOff>
      <xdr:row>38</xdr:row>
      <xdr:rowOff>33262</xdr:rowOff>
    </xdr:to>
    <xdr:cxnSp macro="">
      <xdr:nvCxnSpPr>
        <xdr:cNvPr id="388" name="直線コネクタ 387"/>
        <xdr:cNvCxnSpPr/>
      </xdr:nvCxnSpPr>
      <xdr:spPr>
        <a:xfrm>
          <a:off x="15290800" y="646792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9" name="フローチャート: 判断 388"/>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90" name="テキスト ボックス 389"/>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124278</xdr:rowOff>
    </xdr:from>
    <xdr:to>
      <xdr:col>72</xdr:col>
      <xdr:colOff>203200</xdr:colOff>
      <xdr:row>37</xdr:row>
      <xdr:rowOff>124278</xdr:rowOff>
    </xdr:to>
    <xdr:cxnSp macro="">
      <xdr:nvCxnSpPr>
        <xdr:cNvPr id="391" name="直線コネクタ 390"/>
        <xdr:cNvCxnSpPr/>
      </xdr:nvCxnSpPr>
      <xdr:spPr>
        <a:xfrm>
          <a:off x="14401800" y="6467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2" name="フローチャート: 判断 391"/>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59162</xdr:rowOff>
    </xdr:from>
    <xdr:ext cx="762000" cy="259045"/>
    <xdr:sp macro="" textlink="">
      <xdr:nvSpPr>
        <xdr:cNvPr id="393" name="テキスト ボックス 392"/>
        <xdr:cNvSpPr txBox="1"/>
      </xdr:nvSpPr>
      <xdr:spPr>
        <a:xfrm>
          <a:off x="14909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124278</xdr:rowOff>
    </xdr:from>
    <xdr:to>
      <xdr:col>68</xdr:col>
      <xdr:colOff>152400</xdr:colOff>
      <xdr:row>38</xdr:row>
      <xdr:rowOff>33262</xdr:rowOff>
    </xdr:to>
    <xdr:cxnSp macro="">
      <xdr:nvCxnSpPr>
        <xdr:cNvPr id="394" name="直線コネクタ 393"/>
        <xdr:cNvCxnSpPr/>
      </xdr:nvCxnSpPr>
      <xdr:spPr>
        <a:xfrm flipV="1">
          <a:off x="13512800" y="646792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110672</xdr:rowOff>
    </xdr:from>
    <xdr:to>
      <xdr:col>68</xdr:col>
      <xdr:colOff>203200</xdr:colOff>
      <xdr:row>41</xdr:row>
      <xdr:rowOff>40822</xdr:rowOff>
    </xdr:to>
    <xdr:sp macro="" textlink="">
      <xdr:nvSpPr>
        <xdr:cNvPr id="395" name="フローチャート: 判断 394"/>
        <xdr:cNvSpPr/>
      </xdr:nvSpPr>
      <xdr:spPr>
        <a:xfrm>
          <a:off x="14351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25599</xdr:rowOff>
    </xdr:from>
    <xdr:ext cx="762000" cy="259045"/>
    <xdr:sp macro="" textlink="">
      <xdr:nvSpPr>
        <xdr:cNvPr id="396" name="テキスト ボックス 395"/>
        <xdr:cNvSpPr txBox="1"/>
      </xdr:nvSpPr>
      <xdr:spPr>
        <a:xfrm>
          <a:off x="14020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7" name="フローチャート: 判断 396"/>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98" name="テキスト ボックス 397"/>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51405</xdr:rowOff>
    </xdr:from>
    <xdr:to>
      <xdr:col>81</xdr:col>
      <xdr:colOff>95250</xdr:colOff>
      <xdr:row>38</xdr:row>
      <xdr:rowOff>153005</xdr:rowOff>
    </xdr:to>
    <xdr:sp macro="" textlink="">
      <xdr:nvSpPr>
        <xdr:cNvPr id="404" name="楕円 403"/>
        <xdr:cNvSpPr/>
      </xdr:nvSpPr>
      <xdr:spPr>
        <a:xfrm>
          <a:off x="16967200" y="656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67932</xdr:rowOff>
    </xdr:from>
    <xdr:ext cx="762000" cy="259045"/>
    <xdr:sp macro="" textlink="">
      <xdr:nvSpPr>
        <xdr:cNvPr id="405" name="公債費負担の状況該当値テキスト"/>
        <xdr:cNvSpPr txBox="1"/>
      </xdr:nvSpPr>
      <xdr:spPr>
        <a:xfrm>
          <a:off x="17106900" y="641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153912</xdr:rowOff>
    </xdr:from>
    <xdr:to>
      <xdr:col>77</xdr:col>
      <xdr:colOff>95250</xdr:colOff>
      <xdr:row>38</xdr:row>
      <xdr:rowOff>84062</xdr:rowOff>
    </xdr:to>
    <xdr:sp macro="" textlink="">
      <xdr:nvSpPr>
        <xdr:cNvPr id="406" name="楕円 405"/>
        <xdr:cNvSpPr/>
      </xdr:nvSpPr>
      <xdr:spPr>
        <a:xfrm>
          <a:off x="161290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94239</xdr:rowOff>
    </xdr:from>
    <xdr:ext cx="736600" cy="259045"/>
    <xdr:sp macro="" textlink="">
      <xdr:nvSpPr>
        <xdr:cNvPr id="407" name="テキスト ボックス 406"/>
        <xdr:cNvSpPr txBox="1"/>
      </xdr:nvSpPr>
      <xdr:spPr>
        <a:xfrm>
          <a:off x="15798800" y="6266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73478</xdr:rowOff>
    </xdr:from>
    <xdr:to>
      <xdr:col>73</xdr:col>
      <xdr:colOff>44450</xdr:colOff>
      <xdr:row>38</xdr:row>
      <xdr:rowOff>3628</xdr:rowOff>
    </xdr:to>
    <xdr:sp macro="" textlink="">
      <xdr:nvSpPr>
        <xdr:cNvPr id="408" name="楕円 407"/>
        <xdr:cNvSpPr/>
      </xdr:nvSpPr>
      <xdr:spPr>
        <a:xfrm>
          <a:off x="15240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13805</xdr:rowOff>
    </xdr:from>
    <xdr:ext cx="762000" cy="259045"/>
    <xdr:sp macro="" textlink="">
      <xdr:nvSpPr>
        <xdr:cNvPr id="409" name="テキスト ボックス 408"/>
        <xdr:cNvSpPr txBox="1"/>
      </xdr:nvSpPr>
      <xdr:spPr>
        <a:xfrm>
          <a:off x="14909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73478</xdr:rowOff>
    </xdr:from>
    <xdr:to>
      <xdr:col>68</xdr:col>
      <xdr:colOff>203200</xdr:colOff>
      <xdr:row>38</xdr:row>
      <xdr:rowOff>3628</xdr:rowOff>
    </xdr:to>
    <xdr:sp macro="" textlink="">
      <xdr:nvSpPr>
        <xdr:cNvPr id="410" name="楕円 409"/>
        <xdr:cNvSpPr/>
      </xdr:nvSpPr>
      <xdr:spPr>
        <a:xfrm>
          <a:off x="14351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13805</xdr:rowOff>
    </xdr:from>
    <xdr:ext cx="762000" cy="259045"/>
    <xdr:sp macro="" textlink="">
      <xdr:nvSpPr>
        <xdr:cNvPr id="411" name="テキスト ボックス 410"/>
        <xdr:cNvSpPr txBox="1"/>
      </xdr:nvSpPr>
      <xdr:spPr>
        <a:xfrm>
          <a:off x="14020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153912</xdr:rowOff>
    </xdr:from>
    <xdr:to>
      <xdr:col>64</xdr:col>
      <xdr:colOff>152400</xdr:colOff>
      <xdr:row>38</xdr:row>
      <xdr:rowOff>84062</xdr:rowOff>
    </xdr:to>
    <xdr:sp macro="" textlink="">
      <xdr:nvSpPr>
        <xdr:cNvPr id="412" name="楕円 411"/>
        <xdr:cNvSpPr/>
      </xdr:nvSpPr>
      <xdr:spPr>
        <a:xfrm>
          <a:off x="134620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94239</xdr:rowOff>
    </xdr:from>
    <xdr:ext cx="762000" cy="259045"/>
    <xdr:sp macro="" textlink="">
      <xdr:nvSpPr>
        <xdr:cNvPr id="413" name="テキスト ボックス 412"/>
        <xdr:cNvSpPr txBox="1"/>
      </xdr:nvSpPr>
      <xdr:spPr>
        <a:xfrm>
          <a:off x="13131800" y="626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算定の分子において、償還額に対し市債発行額が少なかったために地方債現在高が</a:t>
          </a:r>
          <a:r>
            <a:rPr kumimoji="1" lang="en-US" altLang="ja-JP" sz="1000">
              <a:latin typeface="ＭＳ Ｐゴシック" panose="020B0600070205080204" pitchFamily="50" charset="-128"/>
              <a:ea typeface="ＭＳ Ｐゴシック" panose="020B0600070205080204" pitchFamily="50" charset="-128"/>
            </a:rPr>
            <a:t>43</a:t>
          </a:r>
          <a:r>
            <a:rPr kumimoji="1" lang="ja-JP" altLang="en-US" sz="1000">
              <a:latin typeface="ＭＳ Ｐゴシック" panose="020B0600070205080204" pitchFamily="50" charset="-128"/>
              <a:ea typeface="ＭＳ Ｐゴシック" panose="020B0600070205080204" pitchFamily="50" charset="-128"/>
            </a:rPr>
            <a:t>億</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千万円減少したことを要因として、将来負担額が</a:t>
          </a:r>
          <a:r>
            <a:rPr kumimoji="1" lang="en-US" altLang="ja-JP" sz="1000">
              <a:latin typeface="ＭＳ Ｐゴシック" panose="020B0600070205080204" pitchFamily="50" charset="-128"/>
              <a:ea typeface="ＭＳ Ｐゴシック" panose="020B0600070205080204" pitchFamily="50" charset="-128"/>
            </a:rPr>
            <a:t>45</a:t>
          </a:r>
          <a:r>
            <a:rPr kumimoji="1" lang="ja-JP" altLang="en-US" sz="1000">
              <a:latin typeface="ＭＳ Ｐゴシック" panose="020B0600070205080204" pitchFamily="50" charset="-128"/>
              <a:ea typeface="ＭＳ Ｐゴシック" panose="020B0600070205080204" pitchFamily="50" charset="-128"/>
            </a:rPr>
            <a:t>億</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千万円減少となった。また、財政調整基金の残高が増加したことなどにより、充当可能財源等が将来負担額を上回ったため、将来負担比率は前年度同様、将来負担を充当可能財源等で充当しきれる結果となり、類似団体平均値を大きく下回る良好な水準を維持している。</a:t>
          </a:r>
        </a:p>
        <a:p>
          <a:r>
            <a:rPr kumimoji="1" lang="ja-JP" altLang="en-US" sz="1000">
              <a:latin typeface="ＭＳ Ｐゴシック" panose="020B0600070205080204" pitchFamily="50" charset="-128"/>
              <a:ea typeface="ＭＳ Ｐゴシック" panose="020B0600070205080204" pitchFamily="50" charset="-128"/>
            </a:rPr>
            <a:t>　今後も財政運営が圧迫されることのないよう、各種債務の的確な把握に努めるともに、充当可能財源等のさらなる確保に努め、実質的な将来負担額の抑制を図っていく。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2470</xdr:rowOff>
    </xdr:to>
    <xdr:cxnSp macro="">
      <xdr:nvCxnSpPr>
        <xdr:cNvPr id="442" name="直線コネクタ 441"/>
        <xdr:cNvCxnSpPr/>
      </xdr:nvCxnSpPr>
      <xdr:spPr>
        <a:xfrm flipV="1">
          <a:off x="17018000" y="2370667"/>
          <a:ext cx="0" cy="15751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145997</xdr:rowOff>
    </xdr:from>
    <xdr:ext cx="762000" cy="259045"/>
    <xdr:sp macro="" textlink="">
      <xdr:nvSpPr>
        <xdr:cNvPr id="443" name="将来負担の状況最小値テキスト"/>
        <xdr:cNvSpPr txBox="1"/>
      </xdr:nvSpPr>
      <xdr:spPr>
        <a:xfrm>
          <a:off x="17106900" y="391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2470</xdr:rowOff>
    </xdr:from>
    <xdr:to>
      <xdr:col>81</xdr:col>
      <xdr:colOff>133350</xdr:colOff>
      <xdr:row>23</xdr:row>
      <xdr:rowOff>2470</xdr:rowOff>
    </xdr:to>
    <xdr:cxnSp macro="">
      <xdr:nvCxnSpPr>
        <xdr:cNvPr id="444" name="直線コネクタ 443"/>
        <xdr:cNvCxnSpPr/>
      </xdr:nvCxnSpPr>
      <xdr:spPr>
        <a:xfrm>
          <a:off x="16929100" y="394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53851</xdr:rowOff>
    </xdr:from>
    <xdr:ext cx="762000" cy="259045"/>
    <xdr:sp macro="" textlink="">
      <xdr:nvSpPr>
        <xdr:cNvPr id="447" name="将来負担の状況平均値テキスト"/>
        <xdr:cNvSpPr txBox="1"/>
      </xdr:nvSpPr>
      <xdr:spPr>
        <a:xfrm>
          <a:off x="17106900" y="24541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81774</xdr:rowOff>
    </xdr:from>
    <xdr:to>
      <xdr:col>81</xdr:col>
      <xdr:colOff>95250</xdr:colOff>
      <xdr:row>15</xdr:row>
      <xdr:rowOff>11924</xdr:rowOff>
    </xdr:to>
    <xdr:sp macro="" textlink="">
      <xdr:nvSpPr>
        <xdr:cNvPr id="448" name="フローチャート: 判断 447"/>
        <xdr:cNvSpPr/>
      </xdr:nvSpPr>
      <xdr:spPr>
        <a:xfrm>
          <a:off x="169672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152823</xdr:rowOff>
    </xdr:from>
    <xdr:to>
      <xdr:col>77</xdr:col>
      <xdr:colOff>95250</xdr:colOff>
      <xdr:row>15</xdr:row>
      <xdr:rowOff>82973</xdr:rowOff>
    </xdr:to>
    <xdr:sp macro="" textlink="">
      <xdr:nvSpPr>
        <xdr:cNvPr id="449" name="フローチャート: 判断 448"/>
        <xdr:cNvSpPr/>
      </xdr:nvSpPr>
      <xdr:spPr>
        <a:xfrm>
          <a:off x="16129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93150</xdr:rowOff>
    </xdr:from>
    <xdr:ext cx="736600" cy="259045"/>
    <xdr:sp macro="" textlink="">
      <xdr:nvSpPr>
        <xdr:cNvPr id="450" name="テキスト ボックス 449"/>
        <xdr:cNvSpPr txBox="1"/>
      </xdr:nvSpPr>
      <xdr:spPr>
        <a:xfrm>
          <a:off x="15798800" y="2322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142099</xdr:rowOff>
    </xdr:from>
    <xdr:to>
      <xdr:col>73</xdr:col>
      <xdr:colOff>44450</xdr:colOff>
      <xdr:row>15</xdr:row>
      <xdr:rowOff>72249</xdr:rowOff>
    </xdr:to>
    <xdr:sp macro="" textlink="">
      <xdr:nvSpPr>
        <xdr:cNvPr id="451" name="フローチャート: 判断 450"/>
        <xdr:cNvSpPr/>
      </xdr:nvSpPr>
      <xdr:spPr>
        <a:xfrm>
          <a:off x="15240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82426</xdr:rowOff>
    </xdr:from>
    <xdr:ext cx="762000" cy="259045"/>
    <xdr:sp macro="" textlink="">
      <xdr:nvSpPr>
        <xdr:cNvPr id="452" name="テキスト ボックス 451"/>
        <xdr:cNvSpPr txBox="1"/>
      </xdr:nvSpPr>
      <xdr:spPr>
        <a:xfrm>
          <a:off x="14909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88618</xdr:rowOff>
    </xdr:from>
    <xdr:to>
      <xdr:col>68</xdr:col>
      <xdr:colOff>203200</xdr:colOff>
      <xdr:row>16</xdr:row>
      <xdr:rowOff>18768</xdr:rowOff>
    </xdr:to>
    <xdr:sp macro="" textlink="">
      <xdr:nvSpPr>
        <xdr:cNvPr id="453" name="フローチャート: 判断 452"/>
        <xdr:cNvSpPr/>
      </xdr:nvSpPr>
      <xdr:spPr>
        <a:xfrm>
          <a:off x="14351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28945</xdr:rowOff>
    </xdr:from>
    <xdr:ext cx="762000" cy="259045"/>
    <xdr:sp macro="" textlink="">
      <xdr:nvSpPr>
        <xdr:cNvPr id="454" name="テキスト ボックス 453"/>
        <xdr:cNvSpPr txBox="1"/>
      </xdr:nvSpPr>
      <xdr:spPr>
        <a:xfrm>
          <a:off x="14020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156986</xdr:rowOff>
    </xdr:from>
    <xdr:to>
      <xdr:col>64</xdr:col>
      <xdr:colOff>152400</xdr:colOff>
      <xdr:row>16</xdr:row>
      <xdr:rowOff>87136</xdr:rowOff>
    </xdr:to>
    <xdr:sp macro="" textlink="">
      <xdr:nvSpPr>
        <xdr:cNvPr id="455" name="フローチャート: 判断 454"/>
        <xdr:cNvSpPr/>
      </xdr:nvSpPr>
      <xdr:spPr>
        <a:xfrm>
          <a:off x="13462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97313</xdr:rowOff>
    </xdr:from>
    <xdr:ext cx="762000" cy="259045"/>
    <xdr:sp macro="" textlink="">
      <xdr:nvSpPr>
        <xdr:cNvPr id="456" name="テキスト ボックス 455"/>
        <xdr:cNvSpPr txBox="1"/>
      </xdr:nvSpPr>
      <xdr:spPr>
        <a:xfrm>
          <a:off x="13131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487,536
470,532
57.45
144,856,139
138,593,849
4,613,089
86,475,319
55,707,214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人件費に係る経常収支比率は、</a:t>
          </a:r>
          <a:r>
            <a:rPr kumimoji="1" lang="en-US" altLang="ja-JP" sz="1000">
              <a:latin typeface="ＭＳ Ｐゴシック" panose="020B0600070205080204" pitchFamily="50" charset="-128"/>
              <a:ea typeface="ＭＳ Ｐゴシック" panose="020B0600070205080204" pitchFamily="50" charset="-128"/>
            </a:rPr>
            <a:t>28.7</a:t>
          </a:r>
          <a:r>
            <a:rPr kumimoji="1" lang="ja-JP" altLang="en-US" sz="1000">
              <a:latin typeface="ＭＳ Ｐゴシック" panose="020B0600070205080204" pitchFamily="50" charset="-128"/>
              <a:ea typeface="ＭＳ Ｐゴシック" panose="020B0600070205080204" pitchFamily="50" charset="-128"/>
            </a:rPr>
            <a:t>％と類似団体平均値に比べ高い水準となっている。これは、主に給料表が本市独自のものであり、昇給基準においても独自の基準を設けていたことなどが要因であると分析している。</a:t>
          </a:r>
        </a:p>
        <a:p>
          <a:r>
            <a:rPr kumimoji="1" lang="ja-JP" altLang="en-US" sz="1000">
              <a:latin typeface="ＭＳ Ｐゴシック" panose="020B0600070205080204" pitchFamily="50" charset="-128"/>
              <a:ea typeface="ＭＳ Ｐゴシック" panose="020B0600070205080204" pitchFamily="50" charset="-128"/>
            </a:rPr>
            <a:t>　これについては、平成</a:t>
          </a:r>
          <a:r>
            <a:rPr kumimoji="1" lang="en-US" altLang="ja-JP" sz="1000">
              <a:latin typeface="ＭＳ Ｐゴシック" panose="020B0600070205080204" pitchFamily="50" charset="-128"/>
              <a:ea typeface="ＭＳ Ｐゴシック" panose="020B0600070205080204" pitchFamily="50" charset="-128"/>
            </a:rPr>
            <a:t>26</a:t>
          </a:r>
          <a:r>
            <a:rPr kumimoji="1" lang="ja-JP" altLang="en-US" sz="1000">
              <a:latin typeface="ＭＳ Ｐゴシック" panose="020B0600070205080204" pitchFamily="50" charset="-128"/>
              <a:ea typeface="ＭＳ Ｐゴシック" panose="020B0600070205080204" pitchFamily="50" charset="-128"/>
            </a:rPr>
            <a:t>年度に「人事給与制度改革」を実施し、給料表や昇給基準を国の制度を基本としたものに変更したことから、</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年度決算より改善の傾向で推移している。また、</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年度は退職手当も減となったことから、改善となっている。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40</xdr:row>
      <xdr:rowOff>165100</xdr:rowOff>
    </xdr:to>
    <xdr:cxnSp macro="">
      <xdr:nvCxnSpPr>
        <xdr:cNvPr id="61" name="直線コネクタ 60"/>
        <xdr:cNvCxnSpPr/>
      </xdr:nvCxnSpPr>
      <xdr:spPr>
        <a:xfrm flipV="1">
          <a:off x="4826000" y="58115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8890</xdr:rowOff>
    </xdr:from>
    <xdr:to>
      <xdr:col>24</xdr:col>
      <xdr:colOff>25400</xdr:colOff>
      <xdr:row>39</xdr:row>
      <xdr:rowOff>130810</xdr:rowOff>
    </xdr:to>
    <xdr:cxnSp macro="">
      <xdr:nvCxnSpPr>
        <xdr:cNvPr id="66" name="直線コネクタ 65"/>
        <xdr:cNvCxnSpPr/>
      </xdr:nvCxnSpPr>
      <xdr:spPr>
        <a:xfrm flipV="1">
          <a:off x="3987800" y="669544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81297</xdr:rowOff>
    </xdr:from>
    <xdr:ext cx="762000" cy="259045"/>
    <xdr:sp macro="" textlink="">
      <xdr:nvSpPr>
        <xdr:cNvPr id="67" name="人件費平均値テキスト"/>
        <xdr:cNvSpPr txBox="1"/>
      </xdr:nvSpPr>
      <xdr:spPr>
        <a:xfrm>
          <a:off x="4914900" y="6253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8" name="フローチャート: 判断 67"/>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130810</xdr:rowOff>
    </xdr:from>
    <xdr:to>
      <xdr:col>19</xdr:col>
      <xdr:colOff>187325</xdr:colOff>
      <xdr:row>40</xdr:row>
      <xdr:rowOff>5080</xdr:rowOff>
    </xdr:to>
    <xdr:cxnSp macro="">
      <xdr:nvCxnSpPr>
        <xdr:cNvPr id="69" name="直線コネクタ 68"/>
        <xdr:cNvCxnSpPr/>
      </xdr:nvCxnSpPr>
      <xdr:spPr>
        <a:xfrm flipV="1">
          <a:off x="3098800" y="6817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168927</xdr:rowOff>
    </xdr:from>
    <xdr:ext cx="736600" cy="259045"/>
    <xdr:sp macro="" textlink="">
      <xdr:nvSpPr>
        <xdr:cNvPr id="71" name="テキスト ボックス 70"/>
        <xdr:cNvSpPr txBox="1"/>
      </xdr:nvSpPr>
      <xdr:spPr>
        <a:xfrm>
          <a:off x="3606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5080</xdr:rowOff>
    </xdr:from>
    <xdr:to>
      <xdr:col>15</xdr:col>
      <xdr:colOff>98425</xdr:colOff>
      <xdr:row>40</xdr:row>
      <xdr:rowOff>35560</xdr:rowOff>
    </xdr:to>
    <xdr:cxnSp macro="">
      <xdr:nvCxnSpPr>
        <xdr:cNvPr id="72" name="直線コネクタ 71"/>
        <xdr:cNvCxnSpPr/>
      </xdr:nvCxnSpPr>
      <xdr:spPr>
        <a:xfrm flipV="1">
          <a:off x="2209800" y="6863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87630</xdr:rowOff>
    </xdr:from>
    <xdr:to>
      <xdr:col>15</xdr:col>
      <xdr:colOff>149225</xdr:colOff>
      <xdr:row>38</xdr:row>
      <xdr:rowOff>17780</xdr:rowOff>
    </xdr:to>
    <xdr:sp macro="" textlink="">
      <xdr:nvSpPr>
        <xdr:cNvPr id="73" name="フローチャート: 判断 72"/>
        <xdr:cNvSpPr/>
      </xdr:nvSpPr>
      <xdr:spPr>
        <a:xfrm>
          <a:off x="3048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27957</xdr:rowOff>
    </xdr:from>
    <xdr:ext cx="762000" cy="259045"/>
    <xdr:sp macro="" textlink="">
      <xdr:nvSpPr>
        <xdr:cNvPr id="74" name="テキスト ボックス 73"/>
        <xdr:cNvSpPr txBox="1"/>
      </xdr:nvSpPr>
      <xdr:spPr>
        <a:xfrm>
          <a:off x="2717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35560</xdr:rowOff>
    </xdr:from>
    <xdr:to>
      <xdr:col>11</xdr:col>
      <xdr:colOff>9525</xdr:colOff>
      <xdr:row>40</xdr:row>
      <xdr:rowOff>149860</xdr:rowOff>
    </xdr:to>
    <xdr:cxnSp macro="">
      <xdr:nvCxnSpPr>
        <xdr:cNvPr id="75" name="直線コネクタ 74"/>
        <xdr:cNvCxnSpPr/>
      </xdr:nvCxnSpPr>
      <xdr:spPr>
        <a:xfrm flipV="1">
          <a:off x="1320800" y="68935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95250</xdr:rowOff>
    </xdr:from>
    <xdr:to>
      <xdr:col>11</xdr:col>
      <xdr:colOff>60325</xdr:colOff>
      <xdr:row>38</xdr:row>
      <xdr:rowOff>25400</xdr:rowOff>
    </xdr:to>
    <xdr:sp macro="" textlink="">
      <xdr:nvSpPr>
        <xdr:cNvPr id="76" name="フローチャート: 判断 75"/>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35577</xdr:rowOff>
    </xdr:from>
    <xdr:ext cx="762000" cy="259045"/>
    <xdr:sp macro="" textlink="">
      <xdr:nvSpPr>
        <xdr:cNvPr id="77" name="テキスト ボックス 76"/>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161307</xdr:rowOff>
    </xdr:from>
    <xdr:ext cx="762000" cy="259045"/>
    <xdr:sp macro="" textlink="">
      <xdr:nvSpPr>
        <xdr:cNvPr id="79" name="テキスト ボックス 78"/>
        <xdr:cNvSpPr txBox="1"/>
      </xdr:nvSpPr>
      <xdr:spPr>
        <a:xfrm>
          <a:off x="939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129540</xdr:rowOff>
    </xdr:from>
    <xdr:to>
      <xdr:col>24</xdr:col>
      <xdr:colOff>76200</xdr:colOff>
      <xdr:row>39</xdr:row>
      <xdr:rowOff>59690</xdr:rowOff>
    </xdr:to>
    <xdr:sp macro="" textlink="">
      <xdr:nvSpPr>
        <xdr:cNvPr id="85" name="楕円 84"/>
        <xdr:cNvSpPr/>
      </xdr:nvSpPr>
      <xdr:spPr>
        <a:xfrm>
          <a:off x="4775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101617</xdr:rowOff>
    </xdr:from>
    <xdr:ext cx="762000" cy="259045"/>
    <xdr:sp macro="" textlink="">
      <xdr:nvSpPr>
        <xdr:cNvPr id="86" name="人件費該当値テキスト"/>
        <xdr:cNvSpPr txBox="1"/>
      </xdr:nvSpPr>
      <xdr:spPr>
        <a:xfrm>
          <a:off x="49149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80010</xdr:rowOff>
    </xdr:from>
    <xdr:to>
      <xdr:col>20</xdr:col>
      <xdr:colOff>38100</xdr:colOff>
      <xdr:row>40</xdr:row>
      <xdr:rowOff>10160</xdr:rowOff>
    </xdr:to>
    <xdr:sp macro="" textlink="">
      <xdr:nvSpPr>
        <xdr:cNvPr id="87" name="楕円 86"/>
        <xdr:cNvSpPr/>
      </xdr:nvSpPr>
      <xdr:spPr>
        <a:xfrm>
          <a:off x="3937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166387</xdr:rowOff>
    </xdr:from>
    <xdr:ext cx="736600" cy="259045"/>
    <xdr:sp macro="" textlink="">
      <xdr:nvSpPr>
        <xdr:cNvPr id="88" name="テキスト ボックス 87"/>
        <xdr:cNvSpPr txBox="1"/>
      </xdr:nvSpPr>
      <xdr:spPr>
        <a:xfrm>
          <a:off x="3606800" y="685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125730</xdr:rowOff>
    </xdr:from>
    <xdr:to>
      <xdr:col>15</xdr:col>
      <xdr:colOff>149225</xdr:colOff>
      <xdr:row>40</xdr:row>
      <xdr:rowOff>55880</xdr:rowOff>
    </xdr:to>
    <xdr:sp macro="" textlink="">
      <xdr:nvSpPr>
        <xdr:cNvPr id="89" name="楕円 88"/>
        <xdr:cNvSpPr/>
      </xdr:nvSpPr>
      <xdr:spPr>
        <a:xfrm>
          <a:off x="3048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40657</xdr:rowOff>
    </xdr:from>
    <xdr:ext cx="762000" cy="259045"/>
    <xdr:sp macro="" textlink="">
      <xdr:nvSpPr>
        <xdr:cNvPr id="90" name="テキスト ボックス 89"/>
        <xdr:cNvSpPr txBox="1"/>
      </xdr:nvSpPr>
      <xdr:spPr>
        <a:xfrm>
          <a:off x="27178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156210</xdr:rowOff>
    </xdr:from>
    <xdr:to>
      <xdr:col>11</xdr:col>
      <xdr:colOff>60325</xdr:colOff>
      <xdr:row>40</xdr:row>
      <xdr:rowOff>86360</xdr:rowOff>
    </xdr:to>
    <xdr:sp macro="" textlink="">
      <xdr:nvSpPr>
        <xdr:cNvPr id="91" name="楕円 90"/>
        <xdr:cNvSpPr/>
      </xdr:nvSpPr>
      <xdr:spPr>
        <a:xfrm>
          <a:off x="2159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71137</xdr:rowOff>
    </xdr:from>
    <xdr:ext cx="762000" cy="259045"/>
    <xdr:sp macro="" textlink="">
      <xdr:nvSpPr>
        <xdr:cNvPr id="92" name="テキスト ボックス 91"/>
        <xdr:cNvSpPr txBox="1"/>
      </xdr:nvSpPr>
      <xdr:spPr>
        <a:xfrm>
          <a:off x="1828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99060</xdr:rowOff>
    </xdr:from>
    <xdr:to>
      <xdr:col>6</xdr:col>
      <xdr:colOff>171450</xdr:colOff>
      <xdr:row>41</xdr:row>
      <xdr:rowOff>29210</xdr:rowOff>
    </xdr:to>
    <xdr:sp macro="" textlink="">
      <xdr:nvSpPr>
        <xdr:cNvPr id="93" name="楕円 92"/>
        <xdr:cNvSpPr/>
      </xdr:nvSpPr>
      <xdr:spPr>
        <a:xfrm>
          <a:off x="1270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13987</xdr:rowOff>
    </xdr:from>
    <xdr:ext cx="762000" cy="259045"/>
    <xdr:sp macro="" textlink="">
      <xdr:nvSpPr>
        <xdr:cNvPr id="94" name="テキスト ボックス 93"/>
        <xdr:cNvSpPr txBox="1"/>
      </xdr:nvSpPr>
      <xdr:spPr>
        <a:xfrm>
          <a:off x="93980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物件費に係る比率は、近年の経常一般財源の増加により減少傾向にあるものの、</a:t>
          </a:r>
          <a:r>
            <a:rPr kumimoji="1" lang="en-US" altLang="ja-JP" sz="1000">
              <a:latin typeface="ＭＳ Ｐゴシック" panose="020B0600070205080204" pitchFamily="50" charset="-128"/>
              <a:ea typeface="ＭＳ Ｐゴシック" panose="020B0600070205080204" pitchFamily="50" charset="-128"/>
            </a:rPr>
            <a:t>20.3</a:t>
          </a:r>
          <a:r>
            <a:rPr kumimoji="1" lang="ja-JP" altLang="en-US" sz="1000">
              <a:latin typeface="ＭＳ Ｐゴシック" panose="020B0600070205080204" pitchFamily="50" charset="-128"/>
              <a:ea typeface="ＭＳ Ｐゴシック" panose="020B0600070205080204" pitchFamily="50" charset="-128"/>
            </a:rPr>
            <a:t>％と類似団体平均値に比べ、依然として高い水準となっている。これは公立保育園などの直営施設や各種事業に携わる定数外職員の賃金が類似団体に比べ多く、また、放課後保育クラブのクラス数の増に伴う指定管理料の増加、学校給食調理業務の委託化を進めていることなどによるものである。</a:t>
          </a:r>
        </a:p>
        <a:p>
          <a:r>
            <a:rPr kumimoji="1" lang="ja-JP" altLang="en-US" sz="1000">
              <a:latin typeface="ＭＳ Ｐゴシック" panose="020B0600070205080204" pitchFamily="50" charset="-128"/>
              <a:ea typeface="ＭＳ Ｐゴシック" panose="020B0600070205080204" pitchFamily="50" charset="-128"/>
            </a:rPr>
            <a:t>　毎年度の労務単価の上昇や令和元年</a:t>
          </a:r>
          <a:r>
            <a:rPr kumimoji="1" lang="en-US" altLang="ja-JP" sz="1000">
              <a:latin typeface="ＭＳ Ｐゴシック" panose="020B0600070205080204" pitchFamily="50" charset="-128"/>
              <a:ea typeface="ＭＳ Ｐゴシック" panose="020B0600070205080204" pitchFamily="50" charset="-128"/>
            </a:rPr>
            <a:t>10</a:t>
          </a:r>
          <a:r>
            <a:rPr kumimoji="1" lang="ja-JP" altLang="en-US" sz="1000">
              <a:latin typeface="ＭＳ Ｐゴシック" panose="020B0600070205080204" pitchFamily="50" charset="-128"/>
              <a:ea typeface="ＭＳ Ｐゴシック" panose="020B0600070205080204" pitchFamily="50" charset="-128"/>
            </a:rPr>
            <a:t>月からの消費税率の引き上げなどが見込まれるため、一層の委託内容の精査や民営化等を進め、費用の削減に努める。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19</xdr:row>
      <xdr:rowOff>165862</xdr:rowOff>
    </xdr:to>
    <xdr:cxnSp macro="">
      <xdr:nvCxnSpPr>
        <xdr:cNvPr id="120" name="直線コネクタ 119"/>
        <xdr:cNvCxnSpPr/>
      </xdr:nvCxnSpPr>
      <xdr:spPr>
        <a:xfrm flipV="1">
          <a:off x="16510000" y="235356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137939</xdr:rowOff>
    </xdr:from>
    <xdr:ext cx="762000" cy="259045"/>
    <xdr:sp macro="" textlink="">
      <xdr:nvSpPr>
        <xdr:cNvPr id="121" name="物件費最小値テキスト"/>
        <xdr:cNvSpPr txBox="1"/>
      </xdr:nvSpPr>
      <xdr:spPr>
        <a:xfrm>
          <a:off x="16598900" y="339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165862</xdr:rowOff>
    </xdr:from>
    <xdr:to>
      <xdr:col>82</xdr:col>
      <xdr:colOff>196850</xdr:colOff>
      <xdr:row>19</xdr:row>
      <xdr:rowOff>165862</xdr:rowOff>
    </xdr:to>
    <xdr:cxnSp macro="">
      <xdr:nvCxnSpPr>
        <xdr:cNvPr id="122" name="直線コネクタ 121"/>
        <xdr:cNvCxnSpPr/>
      </xdr:nvCxnSpPr>
      <xdr:spPr>
        <a:xfrm>
          <a:off x="16421100" y="342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3"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4" name="直線コネクタ 123"/>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26416</xdr:rowOff>
    </xdr:from>
    <xdr:to>
      <xdr:col>82</xdr:col>
      <xdr:colOff>107950</xdr:colOff>
      <xdr:row>16</xdr:row>
      <xdr:rowOff>40132</xdr:rowOff>
    </xdr:to>
    <xdr:cxnSp macro="">
      <xdr:nvCxnSpPr>
        <xdr:cNvPr id="125" name="直線コネクタ 124"/>
        <xdr:cNvCxnSpPr/>
      </xdr:nvCxnSpPr>
      <xdr:spPr>
        <a:xfrm flipV="1">
          <a:off x="15671800" y="276961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40149</xdr:rowOff>
    </xdr:from>
    <xdr:ext cx="762000" cy="259045"/>
    <xdr:sp macro="" textlink="">
      <xdr:nvSpPr>
        <xdr:cNvPr id="126" name="物件費平均値テキスト"/>
        <xdr:cNvSpPr txBox="1"/>
      </xdr:nvSpPr>
      <xdr:spPr>
        <a:xfrm>
          <a:off x="16598900" y="244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27" name="フローチャート: 判断 126"/>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40132</xdr:rowOff>
    </xdr:from>
    <xdr:to>
      <xdr:col>78</xdr:col>
      <xdr:colOff>69850</xdr:colOff>
      <xdr:row>16</xdr:row>
      <xdr:rowOff>81280</xdr:rowOff>
    </xdr:to>
    <xdr:cxnSp macro="">
      <xdr:nvCxnSpPr>
        <xdr:cNvPr id="128" name="直線コネクタ 127"/>
        <xdr:cNvCxnSpPr/>
      </xdr:nvCxnSpPr>
      <xdr:spPr>
        <a:xfrm flipV="1">
          <a:off x="14782800" y="27833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149115</xdr:rowOff>
    </xdr:from>
    <xdr:ext cx="736600" cy="259045"/>
    <xdr:sp macro="" textlink="">
      <xdr:nvSpPr>
        <xdr:cNvPr id="130" name="テキスト ボックス 129"/>
        <xdr:cNvSpPr txBox="1"/>
      </xdr:nvSpPr>
      <xdr:spPr>
        <a:xfrm>
          <a:off x="15290800" y="23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81280</xdr:rowOff>
    </xdr:from>
    <xdr:to>
      <xdr:col>73</xdr:col>
      <xdr:colOff>180975</xdr:colOff>
      <xdr:row>16</xdr:row>
      <xdr:rowOff>90424</xdr:rowOff>
    </xdr:to>
    <xdr:cxnSp macro="">
      <xdr:nvCxnSpPr>
        <xdr:cNvPr id="131" name="直線コネクタ 130"/>
        <xdr:cNvCxnSpPr/>
      </xdr:nvCxnSpPr>
      <xdr:spPr>
        <a:xfrm flipV="1">
          <a:off x="13893800" y="28244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149115</xdr:rowOff>
    </xdr:from>
    <xdr:ext cx="762000" cy="259045"/>
    <xdr:sp macro="" textlink="">
      <xdr:nvSpPr>
        <xdr:cNvPr id="133" name="テキスト ボックス 132"/>
        <xdr:cNvSpPr txBox="1"/>
      </xdr:nvSpPr>
      <xdr:spPr>
        <a:xfrm>
          <a:off x="14401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90424</xdr:rowOff>
    </xdr:from>
    <xdr:to>
      <xdr:col>69</xdr:col>
      <xdr:colOff>92075</xdr:colOff>
      <xdr:row>16</xdr:row>
      <xdr:rowOff>131572</xdr:rowOff>
    </xdr:to>
    <xdr:cxnSp macro="">
      <xdr:nvCxnSpPr>
        <xdr:cNvPr id="134" name="直線コネクタ 133"/>
        <xdr:cNvCxnSpPr/>
      </xdr:nvCxnSpPr>
      <xdr:spPr>
        <a:xfrm flipV="1">
          <a:off x="13004800" y="28336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167640</xdr:rowOff>
    </xdr:from>
    <xdr:to>
      <xdr:col>69</xdr:col>
      <xdr:colOff>142875</xdr:colOff>
      <xdr:row>15</xdr:row>
      <xdr:rowOff>97790</xdr:rowOff>
    </xdr:to>
    <xdr:sp macro="" textlink="">
      <xdr:nvSpPr>
        <xdr:cNvPr id="135" name="フローチャート: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107967</xdr:rowOff>
    </xdr:from>
    <xdr:ext cx="762000" cy="259045"/>
    <xdr:sp macro="" textlink="">
      <xdr:nvSpPr>
        <xdr:cNvPr id="136" name="テキスト ボックス 135"/>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131064</xdr:rowOff>
    </xdr:from>
    <xdr:to>
      <xdr:col>65</xdr:col>
      <xdr:colOff>53975</xdr:colOff>
      <xdr:row>15</xdr:row>
      <xdr:rowOff>61214</xdr:rowOff>
    </xdr:to>
    <xdr:sp macro="" textlink="">
      <xdr:nvSpPr>
        <xdr:cNvPr id="137" name="フローチャート: 判断 136"/>
        <xdr:cNvSpPr/>
      </xdr:nvSpPr>
      <xdr:spPr>
        <a:xfrm>
          <a:off x="12954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71391</xdr:rowOff>
    </xdr:from>
    <xdr:ext cx="762000" cy="259045"/>
    <xdr:sp macro="" textlink="">
      <xdr:nvSpPr>
        <xdr:cNvPr id="138" name="テキスト ボックス 137"/>
        <xdr:cNvSpPr txBox="1"/>
      </xdr:nvSpPr>
      <xdr:spPr>
        <a:xfrm>
          <a:off x="12623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147066</xdr:rowOff>
    </xdr:from>
    <xdr:to>
      <xdr:col>82</xdr:col>
      <xdr:colOff>158750</xdr:colOff>
      <xdr:row>16</xdr:row>
      <xdr:rowOff>77216</xdr:rowOff>
    </xdr:to>
    <xdr:sp macro="" textlink="">
      <xdr:nvSpPr>
        <xdr:cNvPr id="144" name="楕円 143"/>
        <xdr:cNvSpPr/>
      </xdr:nvSpPr>
      <xdr:spPr>
        <a:xfrm>
          <a:off x="164592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119143</xdr:rowOff>
    </xdr:from>
    <xdr:ext cx="762000" cy="259045"/>
    <xdr:sp macro="" textlink="">
      <xdr:nvSpPr>
        <xdr:cNvPr id="145" name="物件費該当値テキスト"/>
        <xdr:cNvSpPr txBox="1"/>
      </xdr:nvSpPr>
      <xdr:spPr>
        <a:xfrm>
          <a:off x="165989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160782</xdr:rowOff>
    </xdr:from>
    <xdr:to>
      <xdr:col>78</xdr:col>
      <xdr:colOff>120650</xdr:colOff>
      <xdr:row>16</xdr:row>
      <xdr:rowOff>90932</xdr:rowOff>
    </xdr:to>
    <xdr:sp macro="" textlink="">
      <xdr:nvSpPr>
        <xdr:cNvPr id="146" name="楕円 145"/>
        <xdr:cNvSpPr/>
      </xdr:nvSpPr>
      <xdr:spPr>
        <a:xfrm>
          <a:off x="15621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75709</xdr:rowOff>
    </xdr:from>
    <xdr:ext cx="736600" cy="259045"/>
    <xdr:sp macro="" textlink="">
      <xdr:nvSpPr>
        <xdr:cNvPr id="147" name="テキスト ボックス 146"/>
        <xdr:cNvSpPr txBox="1"/>
      </xdr:nvSpPr>
      <xdr:spPr>
        <a:xfrm>
          <a:off x="15290800" y="2818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30480</xdr:rowOff>
    </xdr:from>
    <xdr:to>
      <xdr:col>74</xdr:col>
      <xdr:colOff>31750</xdr:colOff>
      <xdr:row>16</xdr:row>
      <xdr:rowOff>132080</xdr:rowOff>
    </xdr:to>
    <xdr:sp macro="" textlink="">
      <xdr:nvSpPr>
        <xdr:cNvPr id="148" name="楕円 147"/>
        <xdr:cNvSpPr/>
      </xdr:nvSpPr>
      <xdr:spPr>
        <a:xfrm>
          <a:off x="14732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116857</xdr:rowOff>
    </xdr:from>
    <xdr:ext cx="762000" cy="259045"/>
    <xdr:sp macro="" textlink="">
      <xdr:nvSpPr>
        <xdr:cNvPr id="149" name="テキスト ボックス 148"/>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39624</xdr:rowOff>
    </xdr:from>
    <xdr:to>
      <xdr:col>69</xdr:col>
      <xdr:colOff>142875</xdr:colOff>
      <xdr:row>16</xdr:row>
      <xdr:rowOff>141224</xdr:rowOff>
    </xdr:to>
    <xdr:sp macro="" textlink="">
      <xdr:nvSpPr>
        <xdr:cNvPr id="150" name="楕円 149"/>
        <xdr:cNvSpPr/>
      </xdr:nvSpPr>
      <xdr:spPr>
        <a:xfrm>
          <a:off x="13843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126001</xdr:rowOff>
    </xdr:from>
    <xdr:ext cx="762000" cy="259045"/>
    <xdr:sp macro="" textlink="">
      <xdr:nvSpPr>
        <xdr:cNvPr id="151" name="テキスト ボックス 150"/>
        <xdr:cNvSpPr txBox="1"/>
      </xdr:nvSpPr>
      <xdr:spPr>
        <a:xfrm>
          <a:off x="13512800" y="286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80772</xdr:rowOff>
    </xdr:from>
    <xdr:to>
      <xdr:col>65</xdr:col>
      <xdr:colOff>53975</xdr:colOff>
      <xdr:row>17</xdr:row>
      <xdr:rowOff>10922</xdr:rowOff>
    </xdr:to>
    <xdr:sp macro="" textlink="">
      <xdr:nvSpPr>
        <xdr:cNvPr id="152" name="楕円 151"/>
        <xdr:cNvSpPr/>
      </xdr:nvSpPr>
      <xdr:spPr>
        <a:xfrm>
          <a:off x="12954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167149</xdr:rowOff>
    </xdr:from>
    <xdr:ext cx="762000" cy="259045"/>
    <xdr:sp macro="" textlink="">
      <xdr:nvSpPr>
        <xdr:cNvPr id="153" name="テキスト ボックス 152"/>
        <xdr:cNvSpPr txBox="1"/>
      </xdr:nvSpPr>
      <xdr:spPr>
        <a:xfrm>
          <a:off x="12623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扶助費に係る経常収支比率は</a:t>
          </a:r>
          <a:r>
            <a:rPr kumimoji="1" lang="en-US" altLang="ja-JP" sz="1000">
              <a:latin typeface="ＭＳ Ｐゴシック" panose="020B0600070205080204" pitchFamily="50" charset="-128"/>
              <a:ea typeface="ＭＳ Ｐゴシック" panose="020B0600070205080204" pitchFamily="50" charset="-128"/>
            </a:rPr>
            <a:t>16.1</a:t>
          </a:r>
          <a:r>
            <a:rPr kumimoji="1" lang="ja-JP" altLang="en-US" sz="1000">
              <a:latin typeface="ＭＳ Ｐゴシック" panose="020B0600070205080204" pitchFamily="50" charset="-128"/>
              <a:ea typeface="ＭＳ Ｐゴシック" panose="020B0600070205080204" pitchFamily="50" charset="-128"/>
            </a:rPr>
            <a:t>％となっており、類似団体平均値を上回る状況が続いている。臨時福祉給付金の給付事業が終了したものの、私立保育園・小規模保育事業所等の新規開設による私立保育園等保育委託料の増、障がい者の自立支援給付サービスの利用者数の増等が類似団体平均値を上回る要因となっている。待機児童対策のための新規私立保育園整備は今後数年で落ち着くものとみられるが、高齢化に伴う生活保護世帯の増加など扶助費の増加傾向は継続していくものと分析している。私立保育園については、需要を見極め供給過剰とならないよう努め、生活保護については、生活保護に至る前段階での相談支援のほか生活保護世帯への就労支援など自立を支援し、福祉の低下に繋がらないよう見極めつつも生活保護の適正実施を進め、過度に財政を圧迫することがないよう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69850</xdr:rowOff>
    </xdr:to>
    <xdr:cxnSp macro="">
      <xdr:nvCxnSpPr>
        <xdr:cNvPr id="181" name="直線コネクタ 180"/>
        <xdr:cNvCxnSpPr/>
      </xdr:nvCxnSpPr>
      <xdr:spPr>
        <a:xfrm flipV="1">
          <a:off x="4826000" y="9023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4"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5" name="直線コネクタ 184"/>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127000</xdr:rowOff>
    </xdr:from>
    <xdr:to>
      <xdr:col>24</xdr:col>
      <xdr:colOff>25400</xdr:colOff>
      <xdr:row>60</xdr:row>
      <xdr:rowOff>69850</xdr:rowOff>
    </xdr:to>
    <xdr:cxnSp macro="">
      <xdr:nvCxnSpPr>
        <xdr:cNvPr id="186" name="直線コネクタ 185"/>
        <xdr:cNvCxnSpPr/>
      </xdr:nvCxnSpPr>
      <xdr:spPr>
        <a:xfrm flipV="1">
          <a:off x="3987800" y="102425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149877</xdr:rowOff>
    </xdr:from>
    <xdr:ext cx="762000" cy="259045"/>
    <xdr:sp macro="" textlink="">
      <xdr:nvSpPr>
        <xdr:cNvPr id="187" name="扶助費平均値テキスト"/>
        <xdr:cNvSpPr txBox="1"/>
      </xdr:nvSpPr>
      <xdr:spPr>
        <a:xfrm>
          <a:off x="4914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88" name="フローチャート: 判断 187"/>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88900</xdr:rowOff>
    </xdr:from>
    <xdr:to>
      <xdr:col>19</xdr:col>
      <xdr:colOff>187325</xdr:colOff>
      <xdr:row>60</xdr:row>
      <xdr:rowOff>69850</xdr:rowOff>
    </xdr:to>
    <xdr:cxnSp macro="">
      <xdr:nvCxnSpPr>
        <xdr:cNvPr id="189" name="直線コネクタ 188"/>
        <xdr:cNvCxnSpPr/>
      </xdr:nvCxnSpPr>
      <xdr:spPr>
        <a:xfrm>
          <a:off x="3098800" y="102044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0" name="フローチャート: 判断 189"/>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149877</xdr:rowOff>
    </xdr:from>
    <xdr:ext cx="736600" cy="259045"/>
    <xdr:sp macro="" textlink="">
      <xdr:nvSpPr>
        <xdr:cNvPr id="191" name="テキスト ボックス 190"/>
        <xdr:cNvSpPr txBox="1"/>
      </xdr:nvSpPr>
      <xdr:spPr>
        <a:xfrm>
          <a:off x="3606800" y="957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59</xdr:row>
      <xdr:rowOff>88900</xdr:rowOff>
    </xdr:to>
    <xdr:cxnSp macro="">
      <xdr:nvCxnSpPr>
        <xdr:cNvPr id="192" name="直線コネクタ 191"/>
        <xdr:cNvCxnSpPr/>
      </xdr:nvCxnSpPr>
      <xdr:spPr>
        <a:xfrm>
          <a:off x="2209800" y="100711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3" name="フローチャート: 判断 192"/>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194" name="テキスト ボックス 193"/>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50800</xdr:rowOff>
    </xdr:from>
    <xdr:to>
      <xdr:col>11</xdr:col>
      <xdr:colOff>9525</xdr:colOff>
      <xdr:row>58</xdr:row>
      <xdr:rowOff>127000</xdr:rowOff>
    </xdr:to>
    <xdr:cxnSp macro="">
      <xdr:nvCxnSpPr>
        <xdr:cNvPr id="195" name="直線コネクタ 194"/>
        <xdr:cNvCxnSpPr/>
      </xdr:nvCxnSpPr>
      <xdr:spPr>
        <a:xfrm>
          <a:off x="1320800" y="98234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6" name="フローチャート: 判断 195"/>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197" name="テキスト ボックス 196"/>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198" name="フローチャート: 判断 197"/>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199" name="テキスト ボックス 198"/>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76200</xdr:rowOff>
    </xdr:from>
    <xdr:to>
      <xdr:col>24</xdr:col>
      <xdr:colOff>76200</xdr:colOff>
      <xdr:row>60</xdr:row>
      <xdr:rowOff>6350</xdr:rowOff>
    </xdr:to>
    <xdr:sp macro="" textlink="">
      <xdr:nvSpPr>
        <xdr:cNvPr id="205" name="楕円 204"/>
        <xdr:cNvSpPr/>
      </xdr:nvSpPr>
      <xdr:spPr>
        <a:xfrm>
          <a:off x="47752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48277</xdr:rowOff>
    </xdr:from>
    <xdr:ext cx="762000" cy="259045"/>
    <xdr:sp macro="" textlink="">
      <xdr:nvSpPr>
        <xdr:cNvPr id="206" name="扶助費該当値テキスト"/>
        <xdr:cNvSpPr txBox="1"/>
      </xdr:nvSpPr>
      <xdr:spPr>
        <a:xfrm>
          <a:off x="49149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19050</xdr:rowOff>
    </xdr:from>
    <xdr:to>
      <xdr:col>20</xdr:col>
      <xdr:colOff>38100</xdr:colOff>
      <xdr:row>60</xdr:row>
      <xdr:rowOff>120650</xdr:rowOff>
    </xdr:to>
    <xdr:sp macro="" textlink="">
      <xdr:nvSpPr>
        <xdr:cNvPr id="207" name="楕円 206"/>
        <xdr:cNvSpPr/>
      </xdr:nvSpPr>
      <xdr:spPr>
        <a:xfrm>
          <a:off x="3937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105427</xdr:rowOff>
    </xdr:from>
    <xdr:ext cx="736600" cy="259045"/>
    <xdr:sp macro="" textlink="">
      <xdr:nvSpPr>
        <xdr:cNvPr id="208" name="テキスト ボックス 207"/>
        <xdr:cNvSpPr txBox="1"/>
      </xdr:nvSpPr>
      <xdr:spPr>
        <a:xfrm>
          <a:off x="3606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38100</xdr:rowOff>
    </xdr:from>
    <xdr:to>
      <xdr:col>15</xdr:col>
      <xdr:colOff>149225</xdr:colOff>
      <xdr:row>59</xdr:row>
      <xdr:rowOff>139700</xdr:rowOff>
    </xdr:to>
    <xdr:sp macro="" textlink="">
      <xdr:nvSpPr>
        <xdr:cNvPr id="209" name="楕円 208"/>
        <xdr:cNvSpPr/>
      </xdr:nvSpPr>
      <xdr:spPr>
        <a:xfrm>
          <a:off x="3048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124477</xdr:rowOff>
    </xdr:from>
    <xdr:ext cx="762000" cy="259045"/>
    <xdr:sp macro="" textlink="">
      <xdr:nvSpPr>
        <xdr:cNvPr id="210" name="テキスト ボックス 209"/>
        <xdr:cNvSpPr txBox="1"/>
      </xdr:nvSpPr>
      <xdr:spPr>
        <a:xfrm>
          <a:off x="2717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1" name="楕円 210"/>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12" name="テキスト ボックス 211"/>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0</xdr:rowOff>
    </xdr:from>
    <xdr:to>
      <xdr:col>6</xdr:col>
      <xdr:colOff>171450</xdr:colOff>
      <xdr:row>57</xdr:row>
      <xdr:rowOff>101600</xdr:rowOff>
    </xdr:to>
    <xdr:sp macro="" textlink="">
      <xdr:nvSpPr>
        <xdr:cNvPr id="213" name="楕円 212"/>
        <xdr:cNvSpPr/>
      </xdr:nvSpPr>
      <xdr:spPr>
        <a:xfrm>
          <a:off x="1270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86377</xdr:rowOff>
    </xdr:from>
    <xdr:ext cx="762000" cy="259045"/>
    <xdr:sp macro="" textlink="">
      <xdr:nvSpPr>
        <xdr:cNvPr id="214" name="テキスト ボックス 213"/>
        <xdr:cNvSpPr txBox="1"/>
      </xdr:nvSpPr>
      <xdr:spPr>
        <a:xfrm>
          <a:off x="939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その他に係る経常収支比率は、</a:t>
          </a:r>
          <a:r>
            <a:rPr kumimoji="1" lang="en-US" altLang="ja-JP" sz="1000">
              <a:latin typeface="ＭＳ Ｐゴシック" panose="020B0600070205080204" pitchFamily="50" charset="-128"/>
              <a:ea typeface="ＭＳ Ｐゴシック" panose="020B0600070205080204" pitchFamily="50" charset="-128"/>
            </a:rPr>
            <a:t>10.1</a:t>
          </a:r>
          <a:r>
            <a:rPr kumimoji="1" lang="ja-JP" altLang="en-US" sz="1000">
              <a:latin typeface="ＭＳ Ｐゴシック" panose="020B0600070205080204" pitchFamily="50" charset="-128"/>
              <a:ea typeface="ＭＳ Ｐゴシック" panose="020B0600070205080204" pitchFamily="50" charset="-128"/>
            </a:rPr>
            <a:t>％と類似団体に比べ低い水準となっている。これは、国保会計や介護保険会計等に対する繰出額が、資格の適正化や地域的な特性等により類似団体に比べ低額となっていることが主な要因である。</a:t>
          </a:r>
        </a:p>
        <a:p>
          <a:r>
            <a:rPr kumimoji="1" lang="ja-JP" altLang="en-US" sz="1000">
              <a:latin typeface="ＭＳ Ｐゴシック" panose="020B0600070205080204" pitchFamily="50" charset="-128"/>
              <a:ea typeface="ＭＳ Ｐゴシック" panose="020B0600070205080204" pitchFamily="50" charset="-128"/>
            </a:rPr>
            <a:t>　特別会計については、独立採算が原則であることから、今後も引き続き普通会計による負担額の適正化に努める。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26307</xdr:rowOff>
    </xdr:to>
    <xdr:cxnSp macro="">
      <xdr:nvCxnSpPr>
        <xdr:cNvPr id="244" name="直線コネクタ 243"/>
        <xdr:cNvCxnSpPr/>
      </xdr:nvCxnSpPr>
      <xdr:spPr>
        <a:xfrm flipV="1">
          <a:off x="16510000" y="9178472"/>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169834</xdr:rowOff>
    </xdr:from>
    <xdr:ext cx="762000" cy="259045"/>
    <xdr:sp macro="" textlink="">
      <xdr:nvSpPr>
        <xdr:cNvPr id="245" name="その他最小値テキスト"/>
        <xdr:cNvSpPr txBox="1"/>
      </xdr:nvSpPr>
      <xdr:spPr>
        <a:xfrm>
          <a:off x="16598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26307</xdr:rowOff>
    </xdr:from>
    <xdr:to>
      <xdr:col>82</xdr:col>
      <xdr:colOff>196850</xdr:colOff>
      <xdr:row>61</xdr:row>
      <xdr:rowOff>26307</xdr:rowOff>
    </xdr:to>
    <xdr:cxnSp macro="">
      <xdr:nvCxnSpPr>
        <xdr:cNvPr id="246" name="直線コネクタ 245"/>
        <xdr:cNvCxnSpPr/>
      </xdr:nvCxnSpPr>
      <xdr:spPr>
        <a:xfrm>
          <a:off x="16421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7"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8" name="直線コネクタ 247"/>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42635</xdr:rowOff>
    </xdr:from>
    <xdr:to>
      <xdr:col>82</xdr:col>
      <xdr:colOff>107950</xdr:colOff>
      <xdr:row>56</xdr:row>
      <xdr:rowOff>1815</xdr:rowOff>
    </xdr:to>
    <xdr:cxnSp macro="">
      <xdr:nvCxnSpPr>
        <xdr:cNvPr id="249" name="直線コネクタ 248"/>
        <xdr:cNvCxnSpPr/>
      </xdr:nvCxnSpPr>
      <xdr:spPr>
        <a:xfrm flipV="1">
          <a:off x="15671800" y="9472385"/>
          <a:ext cx="8382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0"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1" name="フローチャート: 判断 250"/>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1815</xdr:rowOff>
    </xdr:from>
    <xdr:to>
      <xdr:col>78</xdr:col>
      <xdr:colOff>69850</xdr:colOff>
      <xdr:row>56</xdr:row>
      <xdr:rowOff>34472</xdr:rowOff>
    </xdr:to>
    <xdr:cxnSp macro="">
      <xdr:nvCxnSpPr>
        <xdr:cNvPr id="252" name="直線コネクタ 251"/>
        <xdr:cNvCxnSpPr/>
      </xdr:nvCxnSpPr>
      <xdr:spPr>
        <a:xfrm flipV="1">
          <a:off x="14782800" y="9603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3" name="フローチャート: 判断 252"/>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4" name="テキスト ボックス 253"/>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162378</xdr:rowOff>
    </xdr:from>
    <xdr:to>
      <xdr:col>73</xdr:col>
      <xdr:colOff>180975</xdr:colOff>
      <xdr:row>56</xdr:row>
      <xdr:rowOff>34472</xdr:rowOff>
    </xdr:to>
    <xdr:cxnSp macro="">
      <xdr:nvCxnSpPr>
        <xdr:cNvPr id="255" name="直線コネクタ 254"/>
        <xdr:cNvCxnSpPr/>
      </xdr:nvCxnSpPr>
      <xdr:spPr>
        <a:xfrm>
          <a:off x="13893800" y="95921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7" name="テキスト ボックス 256"/>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140607</xdr:rowOff>
    </xdr:from>
    <xdr:to>
      <xdr:col>69</xdr:col>
      <xdr:colOff>92075</xdr:colOff>
      <xdr:row>55</xdr:row>
      <xdr:rowOff>162378</xdr:rowOff>
    </xdr:to>
    <xdr:cxnSp macro="">
      <xdr:nvCxnSpPr>
        <xdr:cNvPr id="258" name="直線コネクタ 257"/>
        <xdr:cNvCxnSpPr/>
      </xdr:nvCxnSpPr>
      <xdr:spPr>
        <a:xfrm>
          <a:off x="13004800" y="95703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157843</xdr:rowOff>
    </xdr:from>
    <xdr:to>
      <xdr:col>69</xdr:col>
      <xdr:colOff>142875</xdr:colOff>
      <xdr:row>57</xdr:row>
      <xdr:rowOff>87993</xdr:rowOff>
    </xdr:to>
    <xdr:sp macro="" textlink="">
      <xdr:nvSpPr>
        <xdr:cNvPr id="259" name="フローチャート: 判断 258"/>
        <xdr:cNvSpPr/>
      </xdr:nvSpPr>
      <xdr:spPr>
        <a:xfrm>
          <a:off x="13843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72770</xdr:rowOff>
    </xdr:from>
    <xdr:ext cx="762000" cy="259045"/>
    <xdr:sp macro="" textlink="">
      <xdr:nvSpPr>
        <xdr:cNvPr id="260" name="テキスト ボックス 259"/>
        <xdr:cNvSpPr txBox="1"/>
      </xdr:nvSpPr>
      <xdr:spPr>
        <a:xfrm>
          <a:off x="13512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8165</xdr:rowOff>
    </xdr:from>
    <xdr:to>
      <xdr:col>65</xdr:col>
      <xdr:colOff>53975</xdr:colOff>
      <xdr:row>57</xdr:row>
      <xdr:rowOff>109765</xdr:rowOff>
    </xdr:to>
    <xdr:sp macro="" textlink="">
      <xdr:nvSpPr>
        <xdr:cNvPr id="261" name="フローチャート: 判断 260"/>
        <xdr:cNvSpPr/>
      </xdr:nvSpPr>
      <xdr:spPr>
        <a:xfrm>
          <a:off x="12954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94542</xdr:rowOff>
    </xdr:from>
    <xdr:ext cx="762000" cy="259045"/>
    <xdr:sp macro="" textlink="">
      <xdr:nvSpPr>
        <xdr:cNvPr id="262" name="テキスト ボックス 261"/>
        <xdr:cNvSpPr txBox="1"/>
      </xdr:nvSpPr>
      <xdr:spPr>
        <a:xfrm>
          <a:off x="12623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163285</xdr:rowOff>
    </xdr:from>
    <xdr:to>
      <xdr:col>82</xdr:col>
      <xdr:colOff>158750</xdr:colOff>
      <xdr:row>55</xdr:row>
      <xdr:rowOff>93435</xdr:rowOff>
    </xdr:to>
    <xdr:sp macro="" textlink="">
      <xdr:nvSpPr>
        <xdr:cNvPr id="268" name="楕円 267"/>
        <xdr:cNvSpPr/>
      </xdr:nvSpPr>
      <xdr:spPr>
        <a:xfrm>
          <a:off x="164592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8362</xdr:rowOff>
    </xdr:from>
    <xdr:ext cx="762000" cy="259045"/>
    <xdr:sp macro="" textlink="">
      <xdr:nvSpPr>
        <xdr:cNvPr id="269" name="その他該当値テキスト"/>
        <xdr:cNvSpPr txBox="1"/>
      </xdr:nvSpPr>
      <xdr:spPr>
        <a:xfrm>
          <a:off x="165989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122465</xdr:rowOff>
    </xdr:from>
    <xdr:to>
      <xdr:col>78</xdr:col>
      <xdr:colOff>120650</xdr:colOff>
      <xdr:row>56</xdr:row>
      <xdr:rowOff>52615</xdr:rowOff>
    </xdr:to>
    <xdr:sp macro="" textlink="">
      <xdr:nvSpPr>
        <xdr:cNvPr id="270" name="楕円 269"/>
        <xdr:cNvSpPr/>
      </xdr:nvSpPr>
      <xdr:spPr>
        <a:xfrm>
          <a:off x="15621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62792</xdr:rowOff>
    </xdr:from>
    <xdr:ext cx="736600" cy="259045"/>
    <xdr:sp macro="" textlink="">
      <xdr:nvSpPr>
        <xdr:cNvPr id="271" name="テキスト ボックス 270"/>
        <xdr:cNvSpPr txBox="1"/>
      </xdr:nvSpPr>
      <xdr:spPr>
        <a:xfrm>
          <a:off x="15290800" y="9321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155122</xdr:rowOff>
    </xdr:from>
    <xdr:to>
      <xdr:col>74</xdr:col>
      <xdr:colOff>31750</xdr:colOff>
      <xdr:row>56</xdr:row>
      <xdr:rowOff>85272</xdr:rowOff>
    </xdr:to>
    <xdr:sp macro="" textlink="">
      <xdr:nvSpPr>
        <xdr:cNvPr id="272" name="楕円 271"/>
        <xdr:cNvSpPr/>
      </xdr:nvSpPr>
      <xdr:spPr>
        <a:xfrm>
          <a:off x="14732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95449</xdr:rowOff>
    </xdr:from>
    <xdr:ext cx="762000" cy="259045"/>
    <xdr:sp macro="" textlink="">
      <xdr:nvSpPr>
        <xdr:cNvPr id="273" name="テキスト ボックス 272"/>
        <xdr:cNvSpPr txBox="1"/>
      </xdr:nvSpPr>
      <xdr:spPr>
        <a:xfrm>
          <a:off x="14401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111578</xdr:rowOff>
    </xdr:from>
    <xdr:to>
      <xdr:col>69</xdr:col>
      <xdr:colOff>142875</xdr:colOff>
      <xdr:row>56</xdr:row>
      <xdr:rowOff>41728</xdr:rowOff>
    </xdr:to>
    <xdr:sp macro="" textlink="">
      <xdr:nvSpPr>
        <xdr:cNvPr id="274" name="楕円 273"/>
        <xdr:cNvSpPr/>
      </xdr:nvSpPr>
      <xdr:spPr>
        <a:xfrm>
          <a:off x="13843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51905</xdr:rowOff>
    </xdr:from>
    <xdr:ext cx="762000" cy="259045"/>
    <xdr:sp macro="" textlink="">
      <xdr:nvSpPr>
        <xdr:cNvPr id="275" name="テキスト ボックス 274"/>
        <xdr:cNvSpPr txBox="1"/>
      </xdr:nvSpPr>
      <xdr:spPr>
        <a:xfrm>
          <a:off x="13512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89807</xdr:rowOff>
    </xdr:from>
    <xdr:to>
      <xdr:col>65</xdr:col>
      <xdr:colOff>53975</xdr:colOff>
      <xdr:row>56</xdr:row>
      <xdr:rowOff>19957</xdr:rowOff>
    </xdr:to>
    <xdr:sp macro="" textlink="">
      <xdr:nvSpPr>
        <xdr:cNvPr id="276" name="楕円 275"/>
        <xdr:cNvSpPr/>
      </xdr:nvSpPr>
      <xdr:spPr>
        <a:xfrm>
          <a:off x="12954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30134</xdr:rowOff>
    </xdr:from>
    <xdr:ext cx="762000" cy="259045"/>
    <xdr:sp macro="" textlink="">
      <xdr:nvSpPr>
        <xdr:cNvPr id="277" name="テキスト ボックス 276"/>
        <xdr:cNvSpPr txBox="1"/>
      </xdr:nvSpPr>
      <xdr:spPr>
        <a:xfrm>
          <a:off x="12623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補助費等に係る経常収支比率は、病院の民営化に伴い、病院事業会計負担金において減となったものの、待機児童対策による保育所等の施設が増えていることや、保育士に対する処遇改善施策を拡充していることにより増加傾向にあるが、扶助費同様、供給過剰とならないよう適正支出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20320</xdr:rowOff>
    </xdr:from>
    <xdr:to>
      <xdr:col>82</xdr:col>
      <xdr:colOff>107950</xdr:colOff>
      <xdr:row>40</xdr:row>
      <xdr:rowOff>149860</xdr:rowOff>
    </xdr:to>
    <xdr:cxnSp macro="">
      <xdr:nvCxnSpPr>
        <xdr:cNvPr id="304" name="直線コネクタ 303"/>
        <xdr:cNvCxnSpPr/>
      </xdr:nvCxnSpPr>
      <xdr:spPr>
        <a:xfrm flipV="1">
          <a:off x="16510000" y="58496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305"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6" name="直線コネクタ 305"/>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106697</xdr:rowOff>
    </xdr:from>
    <xdr:ext cx="762000" cy="259045"/>
    <xdr:sp macro="" textlink="">
      <xdr:nvSpPr>
        <xdr:cNvPr id="307" name="補助費等最大値テキスト"/>
        <xdr:cNvSpPr txBox="1"/>
      </xdr:nvSpPr>
      <xdr:spPr>
        <a:xfrm>
          <a:off x="16598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20320</xdr:rowOff>
    </xdr:from>
    <xdr:to>
      <xdr:col>82</xdr:col>
      <xdr:colOff>196850</xdr:colOff>
      <xdr:row>34</xdr:row>
      <xdr:rowOff>20320</xdr:rowOff>
    </xdr:to>
    <xdr:cxnSp macro="">
      <xdr:nvCxnSpPr>
        <xdr:cNvPr id="308" name="直線コネクタ 307"/>
        <xdr:cNvCxnSpPr/>
      </xdr:nvCxnSpPr>
      <xdr:spPr>
        <a:xfrm>
          <a:off x="16421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88900</xdr:rowOff>
    </xdr:from>
    <xdr:to>
      <xdr:col>82</xdr:col>
      <xdr:colOff>107950</xdr:colOff>
      <xdr:row>35</xdr:row>
      <xdr:rowOff>92710</xdr:rowOff>
    </xdr:to>
    <xdr:cxnSp macro="">
      <xdr:nvCxnSpPr>
        <xdr:cNvPr id="309" name="直線コネクタ 308"/>
        <xdr:cNvCxnSpPr/>
      </xdr:nvCxnSpPr>
      <xdr:spPr>
        <a:xfrm>
          <a:off x="15671800" y="591820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93997</xdr:rowOff>
    </xdr:from>
    <xdr:ext cx="762000" cy="259045"/>
    <xdr:sp macro="" textlink="">
      <xdr:nvSpPr>
        <xdr:cNvPr id="310" name="補助費等平均値テキスト"/>
        <xdr:cNvSpPr txBox="1"/>
      </xdr:nvSpPr>
      <xdr:spPr>
        <a:xfrm>
          <a:off x="16598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1" name="フローチャート: 判断 310"/>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50800</xdr:rowOff>
    </xdr:from>
    <xdr:to>
      <xdr:col>78</xdr:col>
      <xdr:colOff>69850</xdr:colOff>
      <xdr:row>34</xdr:row>
      <xdr:rowOff>88900</xdr:rowOff>
    </xdr:to>
    <xdr:cxnSp macro="">
      <xdr:nvCxnSpPr>
        <xdr:cNvPr id="312" name="直線コネクタ 311"/>
        <xdr:cNvCxnSpPr/>
      </xdr:nvCxnSpPr>
      <xdr:spPr>
        <a:xfrm>
          <a:off x="14782800" y="588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83820</xdr:rowOff>
    </xdr:from>
    <xdr:to>
      <xdr:col>78</xdr:col>
      <xdr:colOff>120650</xdr:colOff>
      <xdr:row>37</xdr:row>
      <xdr:rowOff>13970</xdr:rowOff>
    </xdr:to>
    <xdr:sp macro="" textlink="">
      <xdr:nvSpPr>
        <xdr:cNvPr id="313" name="フローチャート: 判断 312"/>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170197</xdr:rowOff>
    </xdr:from>
    <xdr:ext cx="736600" cy="259045"/>
    <xdr:sp macro="" textlink="">
      <xdr:nvSpPr>
        <xdr:cNvPr id="314" name="テキスト ボックス 313"/>
        <xdr:cNvSpPr txBox="1"/>
      </xdr:nvSpPr>
      <xdr:spPr>
        <a:xfrm>
          <a:off x="15290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12700</xdr:rowOff>
    </xdr:from>
    <xdr:to>
      <xdr:col>73</xdr:col>
      <xdr:colOff>180975</xdr:colOff>
      <xdr:row>34</xdr:row>
      <xdr:rowOff>50800</xdr:rowOff>
    </xdr:to>
    <xdr:cxnSp macro="">
      <xdr:nvCxnSpPr>
        <xdr:cNvPr id="315" name="直線コネクタ 314"/>
        <xdr:cNvCxnSpPr/>
      </xdr:nvCxnSpPr>
      <xdr:spPr>
        <a:xfrm>
          <a:off x="13893800" y="584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91440</xdr:rowOff>
    </xdr:from>
    <xdr:to>
      <xdr:col>74</xdr:col>
      <xdr:colOff>31750</xdr:colOff>
      <xdr:row>37</xdr:row>
      <xdr:rowOff>21590</xdr:rowOff>
    </xdr:to>
    <xdr:sp macro="" textlink="">
      <xdr:nvSpPr>
        <xdr:cNvPr id="316" name="フローチャート: 判断 315"/>
        <xdr:cNvSpPr/>
      </xdr:nvSpPr>
      <xdr:spPr>
        <a:xfrm>
          <a:off x="14732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6367</xdr:rowOff>
    </xdr:from>
    <xdr:ext cx="762000" cy="259045"/>
    <xdr:sp macro="" textlink="">
      <xdr:nvSpPr>
        <xdr:cNvPr id="317" name="テキスト ボックス 316"/>
        <xdr:cNvSpPr txBox="1"/>
      </xdr:nvSpPr>
      <xdr:spPr>
        <a:xfrm>
          <a:off x="14401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12700</xdr:rowOff>
    </xdr:from>
    <xdr:to>
      <xdr:col>69</xdr:col>
      <xdr:colOff>92075</xdr:colOff>
      <xdr:row>34</xdr:row>
      <xdr:rowOff>142240</xdr:rowOff>
    </xdr:to>
    <xdr:cxnSp macro="">
      <xdr:nvCxnSpPr>
        <xdr:cNvPr id="318" name="直線コネクタ 317"/>
        <xdr:cNvCxnSpPr/>
      </xdr:nvCxnSpPr>
      <xdr:spPr>
        <a:xfrm flipV="1">
          <a:off x="13004800" y="58420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15240</xdr:rowOff>
    </xdr:from>
    <xdr:to>
      <xdr:col>69</xdr:col>
      <xdr:colOff>142875</xdr:colOff>
      <xdr:row>36</xdr:row>
      <xdr:rowOff>116840</xdr:rowOff>
    </xdr:to>
    <xdr:sp macro="" textlink="">
      <xdr:nvSpPr>
        <xdr:cNvPr id="319" name="フローチャート: 判断 318"/>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101617</xdr:rowOff>
    </xdr:from>
    <xdr:ext cx="762000" cy="259045"/>
    <xdr:sp macro="" textlink="">
      <xdr:nvSpPr>
        <xdr:cNvPr id="320" name="テキスト ボックス 319"/>
        <xdr:cNvSpPr txBox="1"/>
      </xdr:nvSpPr>
      <xdr:spPr>
        <a:xfrm>
          <a:off x="13512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68580</xdr:rowOff>
    </xdr:from>
    <xdr:to>
      <xdr:col>65</xdr:col>
      <xdr:colOff>53975</xdr:colOff>
      <xdr:row>36</xdr:row>
      <xdr:rowOff>170180</xdr:rowOff>
    </xdr:to>
    <xdr:sp macro="" textlink="">
      <xdr:nvSpPr>
        <xdr:cNvPr id="321" name="フローチャート: 判断 320"/>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154957</xdr:rowOff>
    </xdr:from>
    <xdr:ext cx="762000" cy="259045"/>
    <xdr:sp macro="" textlink="">
      <xdr:nvSpPr>
        <xdr:cNvPr id="322" name="テキスト ボックス 321"/>
        <xdr:cNvSpPr txBox="1"/>
      </xdr:nvSpPr>
      <xdr:spPr>
        <a:xfrm>
          <a:off x="12623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41910</xdr:rowOff>
    </xdr:from>
    <xdr:to>
      <xdr:col>82</xdr:col>
      <xdr:colOff>158750</xdr:colOff>
      <xdr:row>35</xdr:row>
      <xdr:rowOff>143510</xdr:rowOff>
    </xdr:to>
    <xdr:sp macro="" textlink="">
      <xdr:nvSpPr>
        <xdr:cNvPr id="328" name="楕円 327"/>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58437</xdr:rowOff>
    </xdr:from>
    <xdr:ext cx="762000" cy="259045"/>
    <xdr:sp macro="" textlink="">
      <xdr:nvSpPr>
        <xdr:cNvPr id="329" name="補助費等該当値テキスト"/>
        <xdr:cNvSpPr txBox="1"/>
      </xdr:nvSpPr>
      <xdr:spPr>
        <a:xfrm>
          <a:off x="16598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38100</xdr:rowOff>
    </xdr:from>
    <xdr:to>
      <xdr:col>78</xdr:col>
      <xdr:colOff>120650</xdr:colOff>
      <xdr:row>34</xdr:row>
      <xdr:rowOff>139700</xdr:rowOff>
    </xdr:to>
    <xdr:sp macro="" textlink="">
      <xdr:nvSpPr>
        <xdr:cNvPr id="330" name="楕円 329"/>
        <xdr:cNvSpPr/>
      </xdr:nvSpPr>
      <xdr:spPr>
        <a:xfrm>
          <a:off x="15621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149877</xdr:rowOff>
    </xdr:from>
    <xdr:ext cx="736600" cy="259045"/>
    <xdr:sp macro="" textlink="">
      <xdr:nvSpPr>
        <xdr:cNvPr id="331" name="テキスト ボックス 330"/>
        <xdr:cNvSpPr txBox="1"/>
      </xdr:nvSpPr>
      <xdr:spPr>
        <a:xfrm>
          <a:off x="15290800" y="563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0</xdr:rowOff>
    </xdr:from>
    <xdr:to>
      <xdr:col>74</xdr:col>
      <xdr:colOff>31750</xdr:colOff>
      <xdr:row>34</xdr:row>
      <xdr:rowOff>101600</xdr:rowOff>
    </xdr:to>
    <xdr:sp macro="" textlink="">
      <xdr:nvSpPr>
        <xdr:cNvPr id="332" name="楕円 331"/>
        <xdr:cNvSpPr/>
      </xdr:nvSpPr>
      <xdr:spPr>
        <a:xfrm>
          <a:off x="14732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111777</xdr:rowOff>
    </xdr:from>
    <xdr:ext cx="762000" cy="259045"/>
    <xdr:sp macro="" textlink="">
      <xdr:nvSpPr>
        <xdr:cNvPr id="333" name="テキスト ボックス 332"/>
        <xdr:cNvSpPr txBox="1"/>
      </xdr:nvSpPr>
      <xdr:spPr>
        <a:xfrm>
          <a:off x="14401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133350</xdr:rowOff>
    </xdr:from>
    <xdr:to>
      <xdr:col>69</xdr:col>
      <xdr:colOff>142875</xdr:colOff>
      <xdr:row>34</xdr:row>
      <xdr:rowOff>63500</xdr:rowOff>
    </xdr:to>
    <xdr:sp macro="" textlink="">
      <xdr:nvSpPr>
        <xdr:cNvPr id="334" name="楕円 333"/>
        <xdr:cNvSpPr/>
      </xdr:nvSpPr>
      <xdr:spPr>
        <a:xfrm>
          <a:off x="13843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73677</xdr:rowOff>
    </xdr:from>
    <xdr:ext cx="762000" cy="259045"/>
    <xdr:sp macro="" textlink="">
      <xdr:nvSpPr>
        <xdr:cNvPr id="335" name="テキスト ボックス 334"/>
        <xdr:cNvSpPr txBox="1"/>
      </xdr:nvSpPr>
      <xdr:spPr>
        <a:xfrm>
          <a:off x="13512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91440</xdr:rowOff>
    </xdr:from>
    <xdr:to>
      <xdr:col>65</xdr:col>
      <xdr:colOff>53975</xdr:colOff>
      <xdr:row>35</xdr:row>
      <xdr:rowOff>21590</xdr:rowOff>
    </xdr:to>
    <xdr:sp macro="" textlink="">
      <xdr:nvSpPr>
        <xdr:cNvPr id="336" name="楕円 335"/>
        <xdr:cNvSpPr/>
      </xdr:nvSpPr>
      <xdr:spPr>
        <a:xfrm>
          <a:off x="12954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31767</xdr:rowOff>
    </xdr:from>
    <xdr:ext cx="762000" cy="259045"/>
    <xdr:sp macro="" textlink="">
      <xdr:nvSpPr>
        <xdr:cNvPr id="337" name="テキスト ボックス 336"/>
        <xdr:cNvSpPr txBox="1"/>
      </xdr:nvSpPr>
      <xdr:spPr>
        <a:xfrm>
          <a:off x="12623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前年度比較では、市民会館建替事業債などの市債の償還が開始されたことなどにより、公債費における経常的経費充当一般財源は</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億</a:t>
          </a:r>
          <a:r>
            <a:rPr kumimoji="1" lang="en-US" altLang="ja-JP" sz="1000">
              <a:latin typeface="ＭＳ Ｐゴシック" panose="020B0600070205080204" pitchFamily="50" charset="-128"/>
              <a:ea typeface="ＭＳ Ｐゴシック" panose="020B0600070205080204" pitchFamily="50" charset="-128"/>
            </a:rPr>
            <a:t>6</a:t>
          </a:r>
          <a:r>
            <a:rPr kumimoji="1" lang="ja-JP" altLang="en-US" sz="1000">
              <a:latin typeface="ＭＳ Ｐゴシック" panose="020B0600070205080204" pitchFamily="50" charset="-128"/>
              <a:ea typeface="ＭＳ Ｐゴシック" panose="020B0600070205080204" pitchFamily="50" charset="-128"/>
            </a:rPr>
            <a:t>千万円増加となったものの、分母である経常一般財源が増となったことから、前年度と横ばいとなり、類似団体平均値との比較では、</a:t>
          </a:r>
          <a:r>
            <a:rPr kumimoji="1" lang="en-US" altLang="ja-JP" sz="1000">
              <a:latin typeface="ＭＳ Ｐゴシック" panose="020B0600070205080204" pitchFamily="50" charset="-128"/>
              <a:ea typeface="ＭＳ Ｐゴシック" panose="020B0600070205080204" pitchFamily="50" charset="-128"/>
            </a:rPr>
            <a:t>4.4</a:t>
          </a:r>
          <a:r>
            <a:rPr kumimoji="1" lang="ja-JP" altLang="en-US" sz="1000">
              <a:latin typeface="ＭＳ Ｐゴシック" panose="020B0600070205080204" pitchFamily="50" charset="-128"/>
              <a:ea typeface="ＭＳ Ｐゴシック" panose="020B0600070205080204" pitchFamily="50" charset="-128"/>
            </a:rPr>
            <a:t>ポイント下回る結果となっている。</a:t>
          </a:r>
        </a:p>
        <a:p>
          <a:r>
            <a:rPr kumimoji="1" lang="ja-JP" altLang="en-US" sz="1000">
              <a:latin typeface="ＭＳ Ｐゴシック" panose="020B0600070205080204" pitchFamily="50" charset="-128"/>
              <a:ea typeface="ＭＳ Ｐゴシック" panose="020B0600070205080204" pitchFamily="50" charset="-128"/>
            </a:rPr>
            <a:t>　今後も緊急度、住民ニーズを的確に把握した事業選択などに留意し、債務費用が過度に財政を圧迫することのない範囲で、数値の保持を図っていく。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54611</xdr:rowOff>
    </xdr:to>
    <xdr:cxnSp macro="">
      <xdr:nvCxnSpPr>
        <xdr:cNvPr id="365" name="直線コネクタ 364"/>
        <xdr:cNvCxnSpPr/>
      </xdr:nvCxnSpPr>
      <xdr:spPr>
        <a:xfrm flipV="1">
          <a:off x="4826000" y="12631420"/>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66"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7" name="直線コネクタ 366"/>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68"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69" name="直線コネクタ 368"/>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104140</xdr:rowOff>
    </xdr:from>
    <xdr:to>
      <xdr:col>24</xdr:col>
      <xdr:colOff>25400</xdr:colOff>
      <xdr:row>74</xdr:row>
      <xdr:rowOff>104140</xdr:rowOff>
    </xdr:to>
    <xdr:cxnSp macro="">
      <xdr:nvCxnSpPr>
        <xdr:cNvPr id="370" name="直線コネクタ 369"/>
        <xdr:cNvCxnSpPr/>
      </xdr:nvCxnSpPr>
      <xdr:spPr>
        <a:xfrm>
          <a:off x="3987800" y="127914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71"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2" name="フローチャート: 判断 371"/>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104140</xdr:rowOff>
    </xdr:from>
    <xdr:to>
      <xdr:col>19</xdr:col>
      <xdr:colOff>187325</xdr:colOff>
      <xdr:row>74</xdr:row>
      <xdr:rowOff>119380</xdr:rowOff>
    </xdr:to>
    <xdr:cxnSp macro="">
      <xdr:nvCxnSpPr>
        <xdr:cNvPr id="373" name="直線コネクタ 372"/>
        <xdr:cNvCxnSpPr/>
      </xdr:nvCxnSpPr>
      <xdr:spPr>
        <a:xfrm flipV="1">
          <a:off x="3098800" y="12791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4" name="フローチャート: 判断 373"/>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5" name="テキスト ボックス 374"/>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88900</xdr:rowOff>
    </xdr:from>
    <xdr:to>
      <xdr:col>15</xdr:col>
      <xdr:colOff>98425</xdr:colOff>
      <xdr:row>74</xdr:row>
      <xdr:rowOff>119380</xdr:rowOff>
    </xdr:to>
    <xdr:cxnSp macro="">
      <xdr:nvCxnSpPr>
        <xdr:cNvPr id="376" name="直線コネクタ 375"/>
        <xdr:cNvCxnSpPr/>
      </xdr:nvCxnSpPr>
      <xdr:spPr>
        <a:xfrm>
          <a:off x="2209800" y="12776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77" name="フローチャート: 判断 376"/>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78" name="テキスト ボックス 377"/>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88900</xdr:rowOff>
    </xdr:from>
    <xdr:to>
      <xdr:col>11</xdr:col>
      <xdr:colOff>9525</xdr:colOff>
      <xdr:row>75</xdr:row>
      <xdr:rowOff>62230</xdr:rowOff>
    </xdr:to>
    <xdr:cxnSp macro="">
      <xdr:nvCxnSpPr>
        <xdr:cNvPr id="379" name="直線コネクタ 378"/>
        <xdr:cNvCxnSpPr/>
      </xdr:nvCxnSpPr>
      <xdr:spPr>
        <a:xfrm flipV="1">
          <a:off x="1320800" y="127762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83820</xdr:rowOff>
    </xdr:from>
    <xdr:to>
      <xdr:col>11</xdr:col>
      <xdr:colOff>60325</xdr:colOff>
      <xdr:row>77</xdr:row>
      <xdr:rowOff>13970</xdr:rowOff>
    </xdr:to>
    <xdr:sp macro="" textlink="">
      <xdr:nvSpPr>
        <xdr:cNvPr id="380" name="フローチャート: 判断 379"/>
        <xdr:cNvSpPr/>
      </xdr:nvSpPr>
      <xdr:spPr>
        <a:xfrm>
          <a:off x="2159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170197</xdr:rowOff>
    </xdr:from>
    <xdr:ext cx="762000" cy="259045"/>
    <xdr:sp macro="" textlink="">
      <xdr:nvSpPr>
        <xdr:cNvPr id="381" name="テキスト ボックス 380"/>
        <xdr:cNvSpPr txBox="1"/>
      </xdr:nvSpPr>
      <xdr:spPr>
        <a:xfrm>
          <a:off x="1828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82" name="フローチャート: 判断 381"/>
        <xdr:cNvSpPr/>
      </xdr:nvSpPr>
      <xdr:spPr>
        <a:xfrm>
          <a:off x="1270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113047</xdr:rowOff>
    </xdr:from>
    <xdr:ext cx="762000" cy="259045"/>
    <xdr:sp macro="" textlink="">
      <xdr:nvSpPr>
        <xdr:cNvPr id="383" name="テキスト ボックス 382"/>
        <xdr:cNvSpPr txBox="1"/>
      </xdr:nvSpPr>
      <xdr:spPr>
        <a:xfrm>
          <a:off x="939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53340</xdr:rowOff>
    </xdr:from>
    <xdr:to>
      <xdr:col>24</xdr:col>
      <xdr:colOff>76200</xdr:colOff>
      <xdr:row>74</xdr:row>
      <xdr:rowOff>154940</xdr:rowOff>
    </xdr:to>
    <xdr:sp macro="" textlink="">
      <xdr:nvSpPr>
        <xdr:cNvPr id="389" name="楕円 388"/>
        <xdr:cNvSpPr/>
      </xdr:nvSpPr>
      <xdr:spPr>
        <a:xfrm>
          <a:off x="47752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69867</xdr:rowOff>
    </xdr:from>
    <xdr:ext cx="762000" cy="259045"/>
    <xdr:sp macro="" textlink="">
      <xdr:nvSpPr>
        <xdr:cNvPr id="390" name="公債費該当値テキスト"/>
        <xdr:cNvSpPr txBox="1"/>
      </xdr:nvSpPr>
      <xdr:spPr>
        <a:xfrm>
          <a:off x="49149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53340</xdr:rowOff>
    </xdr:from>
    <xdr:to>
      <xdr:col>20</xdr:col>
      <xdr:colOff>38100</xdr:colOff>
      <xdr:row>74</xdr:row>
      <xdr:rowOff>154940</xdr:rowOff>
    </xdr:to>
    <xdr:sp macro="" textlink="">
      <xdr:nvSpPr>
        <xdr:cNvPr id="391" name="楕円 390"/>
        <xdr:cNvSpPr/>
      </xdr:nvSpPr>
      <xdr:spPr>
        <a:xfrm>
          <a:off x="3937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165117</xdr:rowOff>
    </xdr:from>
    <xdr:ext cx="736600" cy="259045"/>
    <xdr:sp macro="" textlink="">
      <xdr:nvSpPr>
        <xdr:cNvPr id="392" name="テキスト ボックス 391"/>
        <xdr:cNvSpPr txBox="1"/>
      </xdr:nvSpPr>
      <xdr:spPr>
        <a:xfrm>
          <a:off x="3606800" y="1250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68580</xdr:rowOff>
    </xdr:from>
    <xdr:to>
      <xdr:col>15</xdr:col>
      <xdr:colOff>149225</xdr:colOff>
      <xdr:row>74</xdr:row>
      <xdr:rowOff>170180</xdr:rowOff>
    </xdr:to>
    <xdr:sp macro="" textlink="">
      <xdr:nvSpPr>
        <xdr:cNvPr id="393" name="楕円 392"/>
        <xdr:cNvSpPr/>
      </xdr:nvSpPr>
      <xdr:spPr>
        <a:xfrm>
          <a:off x="3048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8907</xdr:rowOff>
    </xdr:from>
    <xdr:ext cx="762000" cy="259045"/>
    <xdr:sp macro="" textlink="">
      <xdr:nvSpPr>
        <xdr:cNvPr id="394" name="テキスト ボックス 393"/>
        <xdr:cNvSpPr txBox="1"/>
      </xdr:nvSpPr>
      <xdr:spPr>
        <a:xfrm>
          <a:off x="2717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38100</xdr:rowOff>
    </xdr:from>
    <xdr:to>
      <xdr:col>11</xdr:col>
      <xdr:colOff>60325</xdr:colOff>
      <xdr:row>74</xdr:row>
      <xdr:rowOff>139700</xdr:rowOff>
    </xdr:to>
    <xdr:sp macro="" textlink="">
      <xdr:nvSpPr>
        <xdr:cNvPr id="395" name="楕円 394"/>
        <xdr:cNvSpPr/>
      </xdr:nvSpPr>
      <xdr:spPr>
        <a:xfrm>
          <a:off x="2159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149877</xdr:rowOff>
    </xdr:from>
    <xdr:ext cx="762000" cy="259045"/>
    <xdr:sp macro="" textlink="">
      <xdr:nvSpPr>
        <xdr:cNvPr id="396" name="テキスト ボックス 395"/>
        <xdr:cNvSpPr txBox="1"/>
      </xdr:nvSpPr>
      <xdr:spPr>
        <a:xfrm>
          <a:off x="1828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11430</xdr:rowOff>
    </xdr:from>
    <xdr:to>
      <xdr:col>6</xdr:col>
      <xdr:colOff>171450</xdr:colOff>
      <xdr:row>75</xdr:row>
      <xdr:rowOff>113030</xdr:rowOff>
    </xdr:to>
    <xdr:sp macro="" textlink="">
      <xdr:nvSpPr>
        <xdr:cNvPr id="397" name="楕円 396"/>
        <xdr:cNvSpPr/>
      </xdr:nvSpPr>
      <xdr:spPr>
        <a:xfrm>
          <a:off x="1270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123207</xdr:rowOff>
    </xdr:from>
    <xdr:ext cx="762000" cy="259045"/>
    <xdr:sp macro="" textlink="">
      <xdr:nvSpPr>
        <xdr:cNvPr id="398" name="テキスト ボックス 397"/>
        <xdr:cNvSpPr txBox="1"/>
      </xdr:nvSpPr>
      <xdr:spPr>
        <a:xfrm>
          <a:off x="939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公債費以外の経常収支比率は類似団体平均値に比べ、高い水準になっている。要因として、人件費、扶助費、物件費が高水準であることがあげられる。人件費、物件費については、本市独自の給料表、昇給基準に基づいていたことや放課後保育クラブのクラス数の増加、学校給食調理業務の委託化を進めていることもあり、高い比率となっていたが、給料表の見直し等により、減少傾向にある。また、扶助費については、高齢化に伴う生活保護世帯の増加などにより、今後も増加傾向が続くと予測され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以上のことからも引き続き、経常収支比率を改善し、健全な財政運営ができるよう、事業・施設の統廃合といった行財政改革をさらに推進するとともに、市税収入をはじめとする自主財源の確保に努める。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31750</xdr:rowOff>
    </xdr:to>
    <xdr:cxnSp macro="">
      <xdr:nvCxnSpPr>
        <xdr:cNvPr id="426" name="直線コネクタ 425"/>
        <xdr:cNvCxnSpPr/>
      </xdr:nvCxnSpPr>
      <xdr:spPr>
        <a:xfrm flipV="1">
          <a:off x="16510000" y="126314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3827</xdr:rowOff>
    </xdr:from>
    <xdr:ext cx="762000" cy="259045"/>
    <xdr:sp macro="" textlink="">
      <xdr:nvSpPr>
        <xdr:cNvPr id="427" name="公債費以外最小値テキスト"/>
        <xdr:cNvSpPr txBox="1"/>
      </xdr:nvSpPr>
      <xdr:spPr>
        <a:xfrm>
          <a:off x="16598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31750</xdr:rowOff>
    </xdr:from>
    <xdr:to>
      <xdr:col>82</xdr:col>
      <xdr:colOff>196850</xdr:colOff>
      <xdr:row>81</xdr:row>
      <xdr:rowOff>31750</xdr:rowOff>
    </xdr:to>
    <xdr:cxnSp macro="">
      <xdr:nvCxnSpPr>
        <xdr:cNvPr id="428" name="直線コネクタ 427"/>
        <xdr:cNvCxnSpPr/>
      </xdr:nvCxnSpPr>
      <xdr:spPr>
        <a:xfrm>
          <a:off x="16421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9"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0" name="直線コネクタ 429"/>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146050</xdr:rowOff>
    </xdr:from>
    <xdr:to>
      <xdr:col>82</xdr:col>
      <xdr:colOff>107950</xdr:colOff>
      <xdr:row>78</xdr:row>
      <xdr:rowOff>81280</xdr:rowOff>
    </xdr:to>
    <xdr:cxnSp macro="">
      <xdr:nvCxnSpPr>
        <xdr:cNvPr id="431" name="直線コネクタ 430"/>
        <xdr:cNvCxnSpPr/>
      </xdr:nvCxnSpPr>
      <xdr:spPr>
        <a:xfrm flipV="1">
          <a:off x="15671800" y="133477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66057</xdr:rowOff>
    </xdr:from>
    <xdr:ext cx="762000" cy="259045"/>
    <xdr:sp macro="" textlink="">
      <xdr:nvSpPr>
        <xdr:cNvPr id="432" name="公債費以外平均値テキスト"/>
        <xdr:cNvSpPr txBox="1"/>
      </xdr:nvSpPr>
      <xdr:spPr>
        <a:xfrm>
          <a:off x="16598900" y="1309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49530</xdr:rowOff>
    </xdr:from>
    <xdr:to>
      <xdr:col>82</xdr:col>
      <xdr:colOff>158750</xdr:colOff>
      <xdr:row>77</xdr:row>
      <xdr:rowOff>151130</xdr:rowOff>
    </xdr:to>
    <xdr:sp macro="" textlink="">
      <xdr:nvSpPr>
        <xdr:cNvPr id="433" name="フローチャート: 判断 432"/>
        <xdr:cNvSpPr/>
      </xdr:nvSpPr>
      <xdr:spPr>
        <a:xfrm>
          <a:off x="16459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81280</xdr:rowOff>
    </xdr:from>
    <xdr:to>
      <xdr:col>78</xdr:col>
      <xdr:colOff>69850</xdr:colOff>
      <xdr:row>78</xdr:row>
      <xdr:rowOff>119380</xdr:rowOff>
    </xdr:to>
    <xdr:cxnSp macro="">
      <xdr:nvCxnSpPr>
        <xdr:cNvPr id="434" name="直線コネクタ 433"/>
        <xdr:cNvCxnSpPr/>
      </xdr:nvCxnSpPr>
      <xdr:spPr>
        <a:xfrm flipV="1">
          <a:off x="14782800" y="13454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35" name="フローチャート: 判断 434"/>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92727</xdr:rowOff>
    </xdr:from>
    <xdr:ext cx="736600" cy="259045"/>
    <xdr:sp macro="" textlink="">
      <xdr:nvSpPr>
        <xdr:cNvPr id="436" name="テキスト ボックス 435"/>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43180</xdr:rowOff>
    </xdr:from>
    <xdr:to>
      <xdr:col>73</xdr:col>
      <xdr:colOff>180975</xdr:colOff>
      <xdr:row>78</xdr:row>
      <xdr:rowOff>119380</xdr:rowOff>
    </xdr:to>
    <xdr:cxnSp macro="">
      <xdr:nvCxnSpPr>
        <xdr:cNvPr id="437" name="直線コネクタ 436"/>
        <xdr:cNvCxnSpPr/>
      </xdr:nvCxnSpPr>
      <xdr:spPr>
        <a:xfrm>
          <a:off x="13893800" y="13416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9" name="テキスト ボックス 438"/>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43180</xdr:rowOff>
    </xdr:from>
    <xdr:to>
      <xdr:col>69</xdr:col>
      <xdr:colOff>92075</xdr:colOff>
      <xdr:row>79</xdr:row>
      <xdr:rowOff>69850</xdr:rowOff>
    </xdr:to>
    <xdr:cxnSp macro="">
      <xdr:nvCxnSpPr>
        <xdr:cNvPr id="440" name="直線コネクタ 439"/>
        <xdr:cNvCxnSpPr/>
      </xdr:nvCxnSpPr>
      <xdr:spPr>
        <a:xfrm flipV="1">
          <a:off x="13004800" y="134162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41" name="フローチャート: 判断 440"/>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42" name="テキスト ボックス 441"/>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43" name="フローチャート: 判断 442"/>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44" name="テキスト ボックス 443"/>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95250</xdr:rowOff>
    </xdr:from>
    <xdr:to>
      <xdr:col>82</xdr:col>
      <xdr:colOff>158750</xdr:colOff>
      <xdr:row>78</xdr:row>
      <xdr:rowOff>25400</xdr:rowOff>
    </xdr:to>
    <xdr:sp macro="" textlink="">
      <xdr:nvSpPr>
        <xdr:cNvPr id="450" name="楕円 449"/>
        <xdr:cNvSpPr/>
      </xdr:nvSpPr>
      <xdr:spPr>
        <a:xfrm>
          <a:off x="16459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67327</xdr:rowOff>
    </xdr:from>
    <xdr:ext cx="762000" cy="259045"/>
    <xdr:sp macro="" textlink="">
      <xdr:nvSpPr>
        <xdr:cNvPr id="451" name="公債費以外該当値テキスト"/>
        <xdr:cNvSpPr txBox="1"/>
      </xdr:nvSpPr>
      <xdr:spPr>
        <a:xfrm>
          <a:off x="165989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30480</xdr:rowOff>
    </xdr:from>
    <xdr:to>
      <xdr:col>78</xdr:col>
      <xdr:colOff>120650</xdr:colOff>
      <xdr:row>78</xdr:row>
      <xdr:rowOff>132080</xdr:rowOff>
    </xdr:to>
    <xdr:sp macro="" textlink="">
      <xdr:nvSpPr>
        <xdr:cNvPr id="452" name="楕円 451"/>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116857</xdr:rowOff>
    </xdr:from>
    <xdr:ext cx="736600" cy="259045"/>
    <xdr:sp macro="" textlink="">
      <xdr:nvSpPr>
        <xdr:cNvPr id="453" name="テキスト ボックス 452"/>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68580</xdr:rowOff>
    </xdr:from>
    <xdr:to>
      <xdr:col>74</xdr:col>
      <xdr:colOff>31750</xdr:colOff>
      <xdr:row>78</xdr:row>
      <xdr:rowOff>170180</xdr:rowOff>
    </xdr:to>
    <xdr:sp macro="" textlink="">
      <xdr:nvSpPr>
        <xdr:cNvPr id="454" name="楕円 453"/>
        <xdr:cNvSpPr/>
      </xdr:nvSpPr>
      <xdr:spPr>
        <a:xfrm>
          <a:off x="14732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154957</xdr:rowOff>
    </xdr:from>
    <xdr:ext cx="762000" cy="259045"/>
    <xdr:sp macro="" textlink="">
      <xdr:nvSpPr>
        <xdr:cNvPr id="455" name="テキスト ボックス 454"/>
        <xdr:cNvSpPr txBox="1"/>
      </xdr:nvSpPr>
      <xdr:spPr>
        <a:xfrm>
          <a:off x="14401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163830</xdr:rowOff>
    </xdr:from>
    <xdr:to>
      <xdr:col>69</xdr:col>
      <xdr:colOff>142875</xdr:colOff>
      <xdr:row>78</xdr:row>
      <xdr:rowOff>93980</xdr:rowOff>
    </xdr:to>
    <xdr:sp macro="" textlink="">
      <xdr:nvSpPr>
        <xdr:cNvPr id="456" name="楕円 455"/>
        <xdr:cNvSpPr/>
      </xdr:nvSpPr>
      <xdr:spPr>
        <a:xfrm>
          <a:off x="13843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78757</xdr:rowOff>
    </xdr:from>
    <xdr:ext cx="762000" cy="259045"/>
    <xdr:sp macro="" textlink="">
      <xdr:nvSpPr>
        <xdr:cNvPr id="457" name="テキスト ボックス 456"/>
        <xdr:cNvSpPr txBox="1"/>
      </xdr:nvSpPr>
      <xdr:spPr>
        <a:xfrm>
          <a:off x="13512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19050</xdr:rowOff>
    </xdr:from>
    <xdr:to>
      <xdr:col>65</xdr:col>
      <xdr:colOff>53975</xdr:colOff>
      <xdr:row>79</xdr:row>
      <xdr:rowOff>120650</xdr:rowOff>
    </xdr:to>
    <xdr:sp macro="" textlink="">
      <xdr:nvSpPr>
        <xdr:cNvPr id="458" name="楕円 457"/>
        <xdr:cNvSpPr/>
      </xdr:nvSpPr>
      <xdr:spPr>
        <a:xfrm>
          <a:off x="12954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105427</xdr:rowOff>
    </xdr:from>
    <xdr:ext cx="762000" cy="259045"/>
    <xdr:sp macro="" textlink="">
      <xdr:nvSpPr>
        <xdr:cNvPr id="459" name="テキスト ボックス 458"/>
        <xdr:cNvSpPr txBox="1"/>
      </xdr:nvSpPr>
      <xdr:spPr>
        <a:xfrm>
          <a:off x="12623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千葉県市川市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91140</xdr:rowOff>
    </xdr:from>
    <xdr:to>
      <xdr:col>29</xdr:col>
      <xdr:colOff>127000</xdr:colOff>
      <xdr:row>20</xdr:row>
      <xdr:rowOff>113817</xdr:rowOff>
    </xdr:to>
    <xdr:cxnSp macro="">
      <xdr:nvCxnSpPr>
        <xdr:cNvPr id="43" name="直線コネクタ 42"/>
        <xdr:cNvCxnSpPr/>
      </xdr:nvCxnSpPr>
      <xdr:spPr bwMode="auto">
        <a:xfrm flipV="1">
          <a:off x="5651500" y="2024715"/>
          <a:ext cx="0" cy="15657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85894</xdr:rowOff>
    </xdr:from>
    <xdr:ext cx="762000" cy="259045"/>
    <xdr:sp macro="" textlink="">
      <xdr:nvSpPr>
        <xdr:cNvPr id="44" name="人口1人当たり決算額の推移最小値テキスト130"/>
        <xdr:cNvSpPr txBox="1"/>
      </xdr:nvSpPr>
      <xdr:spPr>
        <a:xfrm>
          <a:off x="5740400" y="35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113817</xdr:rowOff>
    </xdr:from>
    <xdr:to>
      <xdr:col>30</xdr:col>
      <xdr:colOff>25400</xdr:colOff>
      <xdr:row>20</xdr:row>
      <xdr:rowOff>113817</xdr:rowOff>
    </xdr:to>
    <xdr:cxnSp macro="">
      <xdr:nvCxnSpPr>
        <xdr:cNvPr id="45" name="直線コネクタ 44"/>
        <xdr:cNvCxnSpPr/>
      </xdr:nvCxnSpPr>
      <xdr:spPr bwMode="auto">
        <a:xfrm>
          <a:off x="5562600" y="3590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6067</xdr:rowOff>
    </xdr:from>
    <xdr:ext cx="762000" cy="259045"/>
    <xdr:sp macro="" textlink="">
      <xdr:nvSpPr>
        <xdr:cNvPr id="46" name="人口1人当たり決算額の推移最大値テキスト130"/>
        <xdr:cNvSpPr txBox="1"/>
      </xdr:nvSpPr>
      <xdr:spPr>
        <a:xfrm>
          <a:off x="5740400" y="176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91140</xdr:rowOff>
    </xdr:from>
    <xdr:to>
      <xdr:col>30</xdr:col>
      <xdr:colOff>25400</xdr:colOff>
      <xdr:row>11</xdr:row>
      <xdr:rowOff>91140</xdr:rowOff>
    </xdr:to>
    <xdr:cxnSp macro="">
      <xdr:nvCxnSpPr>
        <xdr:cNvPr id="47" name="直線コネクタ 46"/>
        <xdr:cNvCxnSpPr/>
      </xdr:nvCxnSpPr>
      <xdr:spPr bwMode="auto">
        <a:xfrm>
          <a:off x="5562600" y="2024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126893</xdr:rowOff>
    </xdr:from>
    <xdr:to>
      <xdr:col>29</xdr:col>
      <xdr:colOff>127000</xdr:colOff>
      <xdr:row>17</xdr:row>
      <xdr:rowOff>25303</xdr:rowOff>
    </xdr:to>
    <xdr:cxnSp macro="">
      <xdr:nvCxnSpPr>
        <xdr:cNvPr id="48" name="直線コネクタ 47"/>
        <xdr:cNvCxnSpPr/>
      </xdr:nvCxnSpPr>
      <xdr:spPr bwMode="auto">
        <a:xfrm>
          <a:off x="5003800" y="2917718"/>
          <a:ext cx="647700" cy="69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142501</xdr:rowOff>
    </xdr:from>
    <xdr:ext cx="762000" cy="259045"/>
    <xdr:sp macro="" textlink="">
      <xdr:nvSpPr>
        <xdr:cNvPr id="49" name="人口1人当たり決算額の推移平均値テキスト130"/>
        <xdr:cNvSpPr txBox="1"/>
      </xdr:nvSpPr>
      <xdr:spPr>
        <a:xfrm>
          <a:off x="5740400" y="2761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125974</xdr:rowOff>
    </xdr:from>
    <xdr:to>
      <xdr:col>29</xdr:col>
      <xdr:colOff>177800</xdr:colOff>
      <xdr:row>17</xdr:row>
      <xdr:rowOff>56124</xdr:rowOff>
    </xdr:to>
    <xdr:sp macro="" textlink="">
      <xdr:nvSpPr>
        <xdr:cNvPr id="50" name="フローチャート: 判断 49"/>
        <xdr:cNvSpPr/>
      </xdr:nvSpPr>
      <xdr:spPr bwMode="auto">
        <a:xfrm>
          <a:off x="56007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43271</xdr:rowOff>
    </xdr:from>
    <xdr:to>
      <xdr:col>26</xdr:col>
      <xdr:colOff>50800</xdr:colOff>
      <xdr:row>16</xdr:row>
      <xdr:rowOff>126893</xdr:rowOff>
    </xdr:to>
    <xdr:cxnSp macro="">
      <xdr:nvCxnSpPr>
        <xdr:cNvPr id="51" name="直線コネクタ 50"/>
        <xdr:cNvCxnSpPr/>
      </xdr:nvCxnSpPr>
      <xdr:spPr bwMode="auto">
        <a:xfrm>
          <a:off x="4305300" y="2834096"/>
          <a:ext cx="698500" cy="83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86426</xdr:rowOff>
    </xdr:from>
    <xdr:to>
      <xdr:col>26</xdr:col>
      <xdr:colOff>101600</xdr:colOff>
      <xdr:row>17</xdr:row>
      <xdr:rowOff>16576</xdr:rowOff>
    </xdr:to>
    <xdr:sp macro="" textlink="">
      <xdr:nvSpPr>
        <xdr:cNvPr id="52" name="フローチャート: 判断 51"/>
        <xdr:cNvSpPr/>
      </xdr:nvSpPr>
      <xdr:spPr bwMode="auto">
        <a:xfrm>
          <a:off x="49530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1353</xdr:rowOff>
    </xdr:from>
    <xdr:ext cx="736600" cy="259045"/>
    <xdr:sp macro="" textlink="">
      <xdr:nvSpPr>
        <xdr:cNvPr id="53" name="テキスト ボックス 52"/>
        <xdr:cNvSpPr txBox="1"/>
      </xdr:nvSpPr>
      <xdr:spPr>
        <a:xfrm>
          <a:off x="4622800" y="2963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43271</xdr:rowOff>
    </xdr:from>
    <xdr:to>
      <xdr:col>22</xdr:col>
      <xdr:colOff>114300</xdr:colOff>
      <xdr:row>16</xdr:row>
      <xdr:rowOff>53650</xdr:rowOff>
    </xdr:to>
    <xdr:cxnSp macro="">
      <xdr:nvCxnSpPr>
        <xdr:cNvPr id="54" name="直線コネクタ 53"/>
        <xdr:cNvCxnSpPr/>
      </xdr:nvCxnSpPr>
      <xdr:spPr bwMode="auto">
        <a:xfrm flipV="1">
          <a:off x="3606800" y="2834096"/>
          <a:ext cx="698500" cy="10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106177</xdr:rowOff>
    </xdr:from>
    <xdr:to>
      <xdr:col>22</xdr:col>
      <xdr:colOff>165100</xdr:colOff>
      <xdr:row>17</xdr:row>
      <xdr:rowOff>36327</xdr:rowOff>
    </xdr:to>
    <xdr:sp macro="" textlink="">
      <xdr:nvSpPr>
        <xdr:cNvPr id="55" name="フローチャート: 判断 54"/>
        <xdr:cNvSpPr/>
      </xdr:nvSpPr>
      <xdr:spPr bwMode="auto">
        <a:xfrm>
          <a:off x="42545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21104</xdr:rowOff>
    </xdr:from>
    <xdr:ext cx="762000" cy="259045"/>
    <xdr:sp macro="" textlink="">
      <xdr:nvSpPr>
        <xdr:cNvPr id="56" name="テキスト ボックス 55"/>
        <xdr:cNvSpPr txBox="1"/>
      </xdr:nvSpPr>
      <xdr:spPr>
        <a:xfrm>
          <a:off x="3924300" y="298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2032</xdr:rowOff>
    </xdr:from>
    <xdr:to>
      <xdr:col>18</xdr:col>
      <xdr:colOff>177800</xdr:colOff>
      <xdr:row>16</xdr:row>
      <xdr:rowOff>53650</xdr:rowOff>
    </xdr:to>
    <xdr:cxnSp macro="">
      <xdr:nvCxnSpPr>
        <xdr:cNvPr id="57" name="直線コネクタ 56"/>
        <xdr:cNvCxnSpPr/>
      </xdr:nvCxnSpPr>
      <xdr:spPr bwMode="auto">
        <a:xfrm>
          <a:off x="2908300" y="2792857"/>
          <a:ext cx="698500" cy="51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53416</xdr:rowOff>
    </xdr:from>
    <xdr:to>
      <xdr:col>19</xdr:col>
      <xdr:colOff>38100</xdr:colOff>
      <xdr:row>16</xdr:row>
      <xdr:rowOff>155016</xdr:rowOff>
    </xdr:to>
    <xdr:sp macro="" textlink="">
      <xdr:nvSpPr>
        <xdr:cNvPr id="58" name="フローチャート: 判断 57"/>
        <xdr:cNvSpPr/>
      </xdr:nvSpPr>
      <xdr:spPr bwMode="auto">
        <a:xfrm>
          <a:off x="35560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139793</xdr:rowOff>
    </xdr:from>
    <xdr:ext cx="762000" cy="259045"/>
    <xdr:sp macro="" textlink="">
      <xdr:nvSpPr>
        <xdr:cNvPr id="59" name="テキスト ボックス 58"/>
        <xdr:cNvSpPr txBox="1"/>
      </xdr:nvSpPr>
      <xdr:spPr>
        <a:xfrm>
          <a:off x="3225800" y="293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136489</xdr:rowOff>
    </xdr:from>
    <xdr:to>
      <xdr:col>15</xdr:col>
      <xdr:colOff>101600</xdr:colOff>
      <xdr:row>17</xdr:row>
      <xdr:rowOff>66639</xdr:rowOff>
    </xdr:to>
    <xdr:sp macro="" textlink="">
      <xdr:nvSpPr>
        <xdr:cNvPr id="60" name="フローチャート: 判断 59"/>
        <xdr:cNvSpPr/>
      </xdr:nvSpPr>
      <xdr:spPr bwMode="auto">
        <a:xfrm>
          <a:off x="28575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51416</xdr:rowOff>
    </xdr:from>
    <xdr:ext cx="762000" cy="259045"/>
    <xdr:sp macro="" textlink="">
      <xdr:nvSpPr>
        <xdr:cNvPr id="61" name="テキスト ボックス 60"/>
        <xdr:cNvSpPr txBox="1"/>
      </xdr:nvSpPr>
      <xdr:spPr>
        <a:xfrm>
          <a:off x="2527300" y="301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145953</xdr:rowOff>
    </xdr:from>
    <xdr:to>
      <xdr:col>29</xdr:col>
      <xdr:colOff>177800</xdr:colOff>
      <xdr:row>17</xdr:row>
      <xdr:rowOff>76103</xdr:rowOff>
    </xdr:to>
    <xdr:sp macro="" textlink="">
      <xdr:nvSpPr>
        <xdr:cNvPr id="67" name="楕円 66"/>
        <xdr:cNvSpPr/>
      </xdr:nvSpPr>
      <xdr:spPr bwMode="auto">
        <a:xfrm>
          <a:off x="5600700" y="2936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118030</xdr:rowOff>
    </xdr:from>
    <xdr:ext cx="762000" cy="259045"/>
    <xdr:sp macro="" textlink="">
      <xdr:nvSpPr>
        <xdr:cNvPr id="68" name="人口1人当たり決算額の推移該当値テキスト130"/>
        <xdr:cNvSpPr txBox="1"/>
      </xdr:nvSpPr>
      <xdr:spPr>
        <a:xfrm>
          <a:off x="5740400" y="290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76093</xdr:rowOff>
    </xdr:from>
    <xdr:to>
      <xdr:col>26</xdr:col>
      <xdr:colOff>101600</xdr:colOff>
      <xdr:row>17</xdr:row>
      <xdr:rowOff>6243</xdr:rowOff>
    </xdr:to>
    <xdr:sp macro="" textlink="">
      <xdr:nvSpPr>
        <xdr:cNvPr id="69" name="楕円 68"/>
        <xdr:cNvSpPr/>
      </xdr:nvSpPr>
      <xdr:spPr bwMode="auto">
        <a:xfrm>
          <a:off x="4953000" y="2866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16420</xdr:rowOff>
    </xdr:from>
    <xdr:ext cx="736600" cy="259045"/>
    <xdr:sp macro="" textlink="">
      <xdr:nvSpPr>
        <xdr:cNvPr id="70" name="テキスト ボックス 69"/>
        <xdr:cNvSpPr txBox="1"/>
      </xdr:nvSpPr>
      <xdr:spPr>
        <a:xfrm>
          <a:off x="4622800" y="2635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163921</xdr:rowOff>
    </xdr:from>
    <xdr:to>
      <xdr:col>22</xdr:col>
      <xdr:colOff>165100</xdr:colOff>
      <xdr:row>16</xdr:row>
      <xdr:rowOff>94071</xdr:rowOff>
    </xdr:to>
    <xdr:sp macro="" textlink="">
      <xdr:nvSpPr>
        <xdr:cNvPr id="71" name="楕円 70"/>
        <xdr:cNvSpPr/>
      </xdr:nvSpPr>
      <xdr:spPr bwMode="auto">
        <a:xfrm>
          <a:off x="4254500" y="2783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104248</xdr:rowOff>
    </xdr:from>
    <xdr:ext cx="762000" cy="259045"/>
    <xdr:sp macro="" textlink="">
      <xdr:nvSpPr>
        <xdr:cNvPr id="72" name="テキスト ボックス 71"/>
        <xdr:cNvSpPr txBox="1"/>
      </xdr:nvSpPr>
      <xdr:spPr>
        <a:xfrm>
          <a:off x="3924300" y="2552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2850</xdr:rowOff>
    </xdr:from>
    <xdr:to>
      <xdr:col>19</xdr:col>
      <xdr:colOff>38100</xdr:colOff>
      <xdr:row>16</xdr:row>
      <xdr:rowOff>104450</xdr:rowOff>
    </xdr:to>
    <xdr:sp macro="" textlink="">
      <xdr:nvSpPr>
        <xdr:cNvPr id="73" name="楕円 72"/>
        <xdr:cNvSpPr/>
      </xdr:nvSpPr>
      <xdr:spPr bwMode="auto">
        <a:xfrm>
          <a:off x="3556000" y="2793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114627</xdr:rowOff>
    </xdr:from>
    <xdr:ext cx="762000" cy="259045"/>
    <xdr:sp macro="" textlink="">
      <xdr:nvSpPr>
        <xdr:cNvPr id="74" name="テキスト ボックス 73"/>
        <xdr:cNvSpPr txBox="1"/>
      </xdr:nvSpPr>
      <xdr:spPr>
        <a:xfrm>
          <a:off x="3225800" y="256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122682</xdr:rowOff>
    </xdr:from>
    <xdr:to>
      <xdr:col>15</xdr:col>
      <xdr:colOff>101600</xdr:colOff>
      <xdr:row>16</xdr:row>
      <xdr:rowOff>52832</xdr:rowOff>
    </xdr:to>
    <xdr:sp macro="" textlink="">
      <xdr:nvSpPr>
        <xdr:cNvPr id="75" name="楕円 74"/>
        <xdr:cNvSpPr/>
      </xdr:nvSpPr>
      <xdr:spPr bwMode="auto">
        <a:xfrm>
          <a:off x="2857500" y="2742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63009</xdr:rowOff>
    </xdr:from>
    <xdr:ext cx="762000" cy="259045"/>
    <xdr:sp macro="" textlink="">
      <xdr:nvSpPr>
        <xdr:cNvPr id="76" name="テキスト ボックス 75"/>
        <xdr:cNvSpPr txBox="1"/>
      </xdr:nvSpPr>
      <xdr:spPr>
        <a:xfrm>
          <a:off x="2527300" y="251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273190</xdr:rowOff>
    </xdr:from>
    <xdr:to>
      <xdr:col>29</xdr:col>
      <xdr:colOff>127000</xdr:colOff>
      <xdr:row>37</xdr:row>
      <xdr:rowOff>217259</xdr:rowOff>
    </xdr:to>
    <xdr:cxnSp macro="">
      <xdr:nvCxnSpPr>
        <xdr:cNvPr id="104" name="直線コネクタ 103"/>
        <xdr:cNvCxnSpPr/>
      </xdr:nvCxnSpPr>
      <xdr:spPr bwMode="auto">
        <a:xfrm flipV="1">
          <a:off x="5651500" y="6197740"/>
          <a:ext cx="0" cy="11442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189336</xdr:rowOff>
    </xdr:from>
    <xdr:ext cx="762000" cy="259045"/>
    <xdr:sp macro="" textlink="">
      <xdr:nvSpPr>
        <xdr:cNvPr id="105" name="人口1人当たり決算額の推移最小値テキスト445"/>
        <xdr:cNvSpPr txBox="1"/>
      </xdr:nvSpPr>
      <xdr:spPr>
        <a:xfrm>
          <a:off x="5740400" y="731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217259</xdr:rowOff>
    </xdr:from>
    <xdr:to>
      <xdr:col>30</xdr:col>
      <xdr:colOff>25400</xdr:colOff>
      <xdr:row>37</xdr:row>
      <xdr:rowOff>217259</xdr:rowOff>
    </xdr:to>
    <xdr:cxnSp macro="">
      <xdr:nvCxnSpPr>
        <xdr:cNvPr id="106" name="直線コネクタ 105"/>
        <xdr:cNvCxnSpPr/>
      </xdr:nvCxnSpPr>
      <xdr:spPr bwMode="auto">
        <a:xfrm>
          <a:off x="5562600" y="7341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16667</xdr:rowOff>
    </xdr:from>
    <xdr:ext cx="762000" cy="259045"/>
    <xdr:sp macro="" textlink="">
      <xdr:nvSpPr>
        <xdr:cNvPr id="107" name="人口1人当たり決算額の推移最大値テキスト445"/>
        <xdr:cNvSpPr txBox="1"/>
      </xdr:nvSpPr>
      <xdr:spPr>
        <a:xfrm>
          <a:off x="5740400" y="594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273190</xdr:rowOff>
    </xdr:from>
    <xdr:to>
      <xdr:col>30</xdr:col>
      <xdr:colOff>25400</xdr:colOff>
      <xdr:row>33</xdr:row>
      <xdr:rowOff>273190</xdr:rowOff>
    </xdr:to>
    <xdr:cxnSp macro="">
      <xdr:nvCxnSpPr>
        <xdr:cNvPr id="108" name="直線コネクタ 107"/>
        <xdr:cNvCxnSpPr/>
      </xdr:nvCxnSpPr>
      <xdr:spPr bwMode="auto">
        <a:xfrm>
          <a:off x="5562600" y="61977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106121</xdr:rowOff>
    </xdr:from>
    <xdr:to>
      <xdr:col>29</xdr:col>
      <xdr:colOff>127000</xdr:colOff>
      <xdr:row>36</xdr:row>
      <xdr:rowOff>134734</xdr:rowOff>
    </xdr:to>
    <xdr:cxnSp macro="">
      <xdr:nvCxnSpPr>
        <xdr:cNvPr id="109" name="直線コネクタ 108"/>
        <xdr:cNvCxnSpPr/>
      </xdr:nvCxnSpPr>
      <xdr:spPr bwMode="auto">
        <a:xfrm flipV="1">
          <a:off x="5003800" y="7059371"/>
          <a:ext cx="647700" cy="28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124121</xdr:rowOff>
    </xdr:from>
    <xdr:ext cx="762000" cy="259045"/>
    <xdr:sp macro="" textlink="">
      <xdr:nvSpPr>
        <xdr:cNvPr id="110" name="人口1人当たり決算額の推移平均値テキスト445"/>
        <xdr:cNvSpPr txBox="1"/>
      </xdr:nvSpPr>
      <xdr:spPr>
        <a:xfrm>
          <a:off x="5740400" y="6734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279044</xdr:rowOff>
    </xdr:from>
    <xdr:to>
      <xdr:col>29</xdr:col>
      <xdr:colOff>177800</xdr:colOff>
      <xdr:row>36</xdr:row>
      <xdr:rowOff>37744</xdr:rowOff>
    </xdr:to>
    <xdr:sp macro="" textlink="">
      <xdr:nvSpPr>
        <xdr:cNvPr id="111" name="フローチャート: 判断 110"/>
        <xdr:cNvSpPr/>
      </xdr:nvSpPr>
      <xdr:spPr bwMode="auto">
        <a:xfrm>
          <a:off x="56007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134734</xdr:rowOff>
    </xdr:from>
    <xdr:to>
      <xdr:col>26</xdr:col>
      <xdr:colOff>50800</xdr:colOff>
      <xdr:row>37</xdr:row>
      <xdr:rowOff>4546</xdr:rowOff>
    </xdr:to>
    <xdr:cxnSp macro="">
      <xdr:nvCxnSpPr>
        <xdr:cNvPr id="112" name="直線コネクタ 111"/>
        <xdr:cNvCxnSpPr/>
      </xdr:nvCxnSpPr>
      <xdr:spPr bwMode="auto">
        <a:xfrm flipV="1">
          <a:off x="4305300" y="7087984"/>
          <a:ext cx="698500" cy="41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274548</xdr:rowOff>
    </xdr:from>
    <xdr:to>
      <xdr:col>26</xdr:col>
      <xdr:colOff>101600</xdr:colOff>
      <xdr:row>36</xdr:row>
      <xdr:rowOff>33248</xdr:rowOff>
    </xdr:to>
    <xdr:sp macro="" textlink="">
      <xdr:nvSpPr>
        <xdr:cNvPr id="113" name="フローチャート: 判断 112"/>
        <xdr:cNvSpPr/>
      </xdr:nvSpPr>
      <xdr:spPr bwMode="auto">
        <a:xfrm>
          <a:off x="49530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43425</xdr:rowOff>
    </xdr:from>
    <xdr:ext cx="736600" cy="259045"/>
    <xdr:sp macro="" textlink="">
      <xdr:nvSpPr>
        <xdr:cNvPr id="114" name="テキスト ボックス 113"/>
        <xdr:cNvSpPr txBox="1"/>
      </xdr:nvSpPr>
      <xdr:spPr>
        <a:xfrm>
          <a:off x="4622800" y="6653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4546</xdr:rowOff>
    </xdr:from>
    <xdr:to>
      <xdr:col>22</xdr:col>
      <xdr:colOff>114300</xdr:colOff>
      <xdr:row>37</xdr:row>
      <xdr:rowOff>49238</xdr:rowOff>
    </xdr:to>
    <xdr:cxnSp macro="">
      <xdr:nvCxnSpPr>
        <xdr:cNvPr id="115" name="直線コネクタ 114"/>
        <xdr:cNvCxnSpPr/>
      </xdr:nvCxnSpPr>
      <xdr:spPr bwMode="auto">
        <a:xfrm flipV="1">
          <a:off x="3606800" y="7129246"/>
          <a:ext cx="698500" cy="44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272948</xdr:rowOff>
    </xdr:from>
    <xdr:to>
      <xdr:col>22</xdr:col>
      <xdr:colOff>165100</xdr:colOff>
      <xdr:row>36</xdr:row>
      <xdr:rowOff>31648</xdr:rowOff>
    </xdr:to>
    <xdr:sp macro="" textlink="">
      <xdr:nvSpPr>
        <xdr:cNvPr id="116" name="フローチャート: 判断 115"/>
        <xdr:cNvSpPr/>
      </xdr:nvSpPr>
      <xdr:spPr bwMode="auto">
        <a:xfrm>
          <a:off x="42545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41825</xdr:rowOff>
    </xdr:from>
    <xdr:ext cx="762000" cy="259045"/>
    <xdr:sp macro="" textlink="">
      <xdr:nvSpPr>
        <xdr:cNvPr id="117" name="テキスト ボックス 116"/>
        <xdr:cNvSpPr txBox="1"/>
      </xdr:nvSpPr>
      <xdr:spPr>
        <a:xfrm>
          <a:off x="3924300" y="665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49238</xdr:rowOff>
    </xdr:from>
    <xdr:to>
      <xdr:col>18</xdr:col>
      <xdr:colOff>177800</xdr:colOff>
      <xdr:row>37</xdr:row>
      <xdr:rowOff>92976</xdr:rowOff>
    </xdr:to>
    <xdr:cxnSp macro="">
      <xdr:nvCxnSpPr>
        <xdr:cNvPr id="118" name="直線コネクタ 117"/>
        <xdr:cNvCxnSpPr/>
      </xdr:nvCxnSpPr>
      <xdr:spPr bwMode="auto">
        <a:xfrm flipV="1">
          <a:off x="2908300" y="7173938"/>
          <a:ext cx="698500" cy="43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224942</xdr:rowOff>
    </xdr:from>
    <xdr:to>
      <xdr:col>19</xdr:col>
      <xdr:colOff>38100</xdr:colOff>
      <xdr:row>35</xdr:row>
      <xdr:rowOff>326542</xdr:rowOff>
    </xdr:to>
    <xdr:sp macro="" textlink="">
      <xdr:nvSpPr>
        <xdr:cNvPr id="119" name="フローチャート: 判断 118"/>
        <xdr:cNvSpPr/>
      </xdr:nvSpPr>
      <xdr:spPr bwMode="auto">
        <a:xfrm>
          <a:off x="35560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336719</xdr:rowOff>
    </xdr:from>
    <xdr:ext cx="762000" cy="259045"/>
    <xdr:sp macro="" textlink="">
      <xdr:nvSpPr>
        <xdr:cNvPr id="120" name="テキスト ボックス 119"/>
        <xdr:cNvSpPr txBox="1"/>
      </xdr:nvSpPr>
      <xdr:spPr>
        <a:xfrm>
          <a:off x="3225800" y="660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214961</xdr:rowOff>
    </xdr:from>
    <xdr:to>
      <xdr:col>15</xdr:col>
      <xdr:colOff>101600</xdr:colOff>
      <xdr:row>35</xdr:row>
      <xdr:rowOff>316561</xdr:rowOff>
    </xdr:to>
    <xdr:sp macro="" textlink="">
      <xdr:nvSpPr>
        <xdr:cNvPr id="121" name="フローチャート: 判断 120"/>
        <xdr:cNvSpPr/>
      </xdr:nvSpPr>
      <xdr:spPr bwMode="auto">
        <a:xfrm>
          <a:off x="2857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326738</xdr:rowOff>
    </xdr:from>
    <xdr:ext cx="762000" cy="259045"/>
    <xdr:sp macro="" textlink="">
      <xdr:nvSpPr>
        <xdr:cNvPr id="122" name="テキスト ボックス 121"/>
        <xdr:cNvSpPr txBox="1"/>
      </xdr:nvSpPr>
      <xdr:spPr>
        <a:xfrm>
          <a:off x="2527300" y="659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55321</xdr:rowOff>
    </xdr:from>
    <xdr:to>
      <xdr:col>29</xdr:col>
      <xdr:colOff>177800</xdr:colOff>
      <xdr:row>36</xdr:row>
      <xdr:rowOff>156921</xdr:rowOff>
    </xdr:to>
    <xdr:sp macro="" textlink="">
      <xdr:nvSpPr>
        <xdr:cNvPr id="128" name="楕円 127"/>
        <xdr:cNvSpPr/>
      </xdr:nvSpPr>
      <xdr:spPr bwMode="auto">
        <a:xfrm>
          <a:off x="5600700" y="7008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27398</xdr:rowOff>
    </xdr:from>
    <xdr:ext cx="762000" cy="259045"/>
    <xdr:sp macro="" textlink="">
      <xdr:nvSpPr>
        <xdr:cNvPr id="129" name="人口1人当たり決算額の推移該当値テキスト445"/>
        <xdr:cNvSpPr txBox="1"/>
      </xdr:nvSpPr>
      <xdr:spPr>
        <a:xfrm>
          <a:off x="5740400" y="698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83934</xdr:rowOff>
    </xdr:from>
    <xdr:to>
      <xdr:col>26</xdr:col>
      <xdr:colOff>101600</xdr:colOff>
      <xdr:row>37</xdr:row>
      <xdr:rowOff>14084</xdr:rowOff>
    </xdr:to>
    <xdr:sp macro="" textlink="">
      <xdr:nvSpPr>
        <xdr:cNvPr id="130" name="楕円 129"/>
        <xdr:cNvSpPr/>
      </xdr:nvSpPr>
      <xdr:spPr bwMode="auto">
        <a:xfrm>
          <a:off x="4953000" y="7037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170311</xdr:rowOff>
    </xdr:from>
    <xdr:ext cx="736600" cy="259045"/>
    <xdr:sp macro="" textlink="">
      <xdr:nvSpPr>
        <xdr:cNvPr id="131" name="テキスト ボックス 130"/>
        <xdr:cNvSpPr txBox="1"/>
      </xdr:nvSpPr>
      <xdr:spPr>
        <a:xfrm>
          <a:off x="4622800" y="712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125196</xdr:rowOff>
    </xdr:from>
    <xdr:to>
      <xdr:col>22</xdr:col>
      <xdr:colOff>165100</xdr:colOff>
      <xdr:row>37</xdr:row>
      <xdr:rowOff>55346</xdr:rowOff>
    </xdr:to>
    <xdr:sp macro="" textlink="">
      <xdr:nvSpPr>
        <xdr:cNvPr id="132" name="楕円 131"/>
        <xdr:cNvSpPr/>
      </xdr:nvSpPr>
      <xdr:spPr bwMode="auto">
        <a:xfrm>
          <a:off x="4254500" y="7078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40123</xdr:rowOff>
    </xdr:from>
    <xdr:ext cx="762000" cy="259045"/>
    <xdr:sp macro="" textlink="">
      <xdr:nvSpPr>
        <xdr:cNvPr id="133" name="テキスト ボックス 132"/>
        <xdr:cNvSpPr txBox="1"/>
      </xdr:nvSpPr>
      <xdr:spPr>
        <a:xfrm>
          <a:off x="3924300" y="716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169888</xdr:rowOff>
    </xdr:from>
    <xdr:to>
      <xdr:col>19</xdr:col>
      <xdr:colOff>38100</xdr:colOff>
      <xdr:row>37</xdr:row>
      <xdr:rowOff>100038</xdr:rowOff>
    </xdr:to>
    <xdr:sp macro="" textlink="">
      <xdr:nvSpPr>
        <xdr:cNvPr id="134" name="楕円 133"/>
        <xdr:cNvSpPr/>
      </xdr:nvSpPr>
      <xdr:spPr bwMode="auto">
        <a:xfrm>
          <a:off x="3556000" y="7123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84815</xdr:rowOff>
    </xdr:from>
    <xdr:ext cx="762000" cy="259045"/>
    <xdr:sp macro="" textlink="">
      <xdr:nvSpPr>
        <xdr:cNvPr id="135" name="テキスト ボックス 134"/>
        <xdr:cNvSpPr txBox="1"/>
      </xdr:nvSpPr>
      <xdr:spPr>
        <a:xfrm>
          <a:off x="3225800" y="720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42176</xdr:rowOff>
    </xdr:from>
    <xdr:to>
      <xdr:col>15</xdr:col>
      <xdr:colOff>101600</xdr:colOff>
      <xdr:row>37</xdr:row>
      <xdr:rowOff>143776</xdr:rowOff>
    </xdr:to>
    <xdr:sp macro="" textlink="">
      <xdr:nvSpPr>
        <xdr:cNvPr id="136" name="楕円 135"/>
        <xdr:cNvSpPr/>
      </xdr:nvSpPr>
      <xdr:spPr bwMode="auto">
        <a:xfrm>
          <a:off x="2857500" y="7166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128553</xdr:rowOff>
    </xdr:from>
    <xdr:ext cx="762000" cy="259045"/>
    <xdr:sp macro="" textlink="">
      <xdr:nvSpPr>
        <xdr:cNvPr id="137" name="テキスト ボックス 136"/>
        <xdr:cNvSpPr txBox="1"/>
      </xdr:nvSpPr>
      <xdr:spPr>
        <a:xfrm>
          <a:off x="2527300" y="725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487,536
470,532
57.45
144,856,139
138,593,849
4,613,089
86,475,319
55,707,214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125375</xdr:rowOff>
    </xdr:from>
    <xdr:to>
      <xdr:col>24</xdr:col>
      <xdr:colOff>62865</xdr:colOff>
      <xdr:row>38</xdr:row>
      <xdr:rowOff>142062</xdr:rowOff>
    </xdr:to>
    <xdr:cxnSp macro="">
      <xdr:nvCxnSpPr>
        <xdr:cNvPr id="56" name="直線コネクタ 55"/>
        <xdr:cNvCxnSpPr/>
      </xdr:nvCxnSpPr>
      <xdr:spPr>
        <a:xfrm flipV="1">
          <a:off x="4633595" y="5440325"/>
          <a:ext cx="1270" cy="1216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145889</xdr:rowOff>
    </xdr:from>
    <xdr:ext cx="534377" cy="259045"/>
    <xdr:sp macro="" textlink="">
      <xdr:nvSpPr>
        <xdr:cNvPr id="57" name="人件費最小値テキスト"/>
        <xdr:cNvSpPr txBox="1"/>
      </xdr:nvSpPr>
      <xdr:spPr>
        <a:xfrm>
          <a:off x="4686300" y="666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142062</xdr:rowOff>
    </xdr:from>
    <xdr:to>
      <xdr:col>24</xdr:col>
      <xdr:colOff>152400</xdr:colOff>
      <xdr:row>38</xdr:row>
      <xdr:rowOff>142062</xdr:rowOff>
    </xdr:to>
    <xdr:cxnSp macro="">
      <xdr:nvCxnSpPr>
        <xdr:cNvPr id="58" name="直線コネクタ 57"/>
        <xdr:cNvCxnSpPr/>
      </xdr:nvCxnSpPr>
      <xdr:spPr>
        <a:xfrm>
          <a:off x="4546600" y="66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72052</xdr:rowOff>
    </xdr:from>
    <xdr:ext cx="534377" cy="259045"/>
    <xdr:sp macro="" textlink="">
      <xdr:nvSpPr>
        <xdr:cNvPr id="59" name="人件費最大値テキスト"/>
        <xdr:cNvSpPr txBox="1"/>
      </xdr:nvSpPr>
      <xdr:spPr>
        <a:xfrm>
          <a:off x="4686300" y="521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125375</xdr:rowOff>
    </xdr:from>
    <xdr:to>
      <xdr:col>24</xdr:col>
      <xdr:colOff>152400</xdr:colOff>
      <xdr:row>31</xdr:row>
      <xdr:rowOff>125375</xdr:rowOff>
    </xdr:to>
    <xdr:cxnSp macro="">
      <xdr:nvCxnSpPr>
        <xdr:cNvPr id="60" name="直線コネクタ 59"/>
        <xdr:cNvCxnSpPr/>
      </xdr:nvCxnSpPr>
      <xdr:spPr>
        <a:xfrm>
          <a:off x="4546600" y="5440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168084</xdr:rowOff>
    </xdr:from>
    <xdr:to>
      <xdr:col>24</xdr:col>
      <xdr:colOff>63500</xdr:colOff>
      <xdr:row>35</xdr:row>
      <xdr:rowOff>90094</xdr:rowOff>
    </xdr:to>
    <xdr:cxnSp macro="">
      <xdr:nvCxnSpPr>
        <xdr:cNvPr id="61" name="直線コネクタ 60"/>
        <xdr:cNvCxnSpPr/>
      </xdr:nvCxnSpPr>
      <xdr:spPr>
        <a:xfrm>
          <a:off x="3797300" y="5997384"/>
          <a:ext cx="838200" cy="9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45305</xdr:rowOff>
    </xdr:from>
    <xdr:ext cx="534377" cy="259045"/>
    <xdr:sp macro="" textlink="">
      <xdr:nvSpPr>
        <xdr:cNvPr id="62" name="人件費平均値テキスト"/>
        <xdr:cNvSpPr txBox="1"/>
      </xdr:nvSpPr>
      <xdr:spPr>
        <a:xfrm>
          <a:off x="4686300" y="6046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66878</xdr:rowOff>
    </xdr:from>
    <xdr:to>
      <xdr:col>24</xdr:col>
      <xdr:colOff>114300</xdr:colOff>
      <xdr:row>35</xdr:row>
      <xdr:rowOff>168478</xdr:rowOff>
    </xdr:to>
    <xdr:sp macro="" textlink="">
      <xdr:nvSpPr>
        <xdr:cNvPr id="63" name="フローチャート: 判断 62"/>
        <xdr:cNvSpPr/>
      </xdr:nvSpPr>
      <xdr:spPr>
        <a:xfrm>
          <a:off x="45847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146634</xdr:rowOff>
    </xdr:from>
    <xdr:to>
      <xdr:col>19</xdr:col>
      <xdr:colOff>177800</xdr:colOff>
      <xdr:row>34</xdr:row>
      <xdr:rowOff>168084</xdr:rowOff>
    </xdr:to>
    <xdr:cxnSp macro="">
      <xdr:nvCxnSpPr>
        <xdr:cNvPr id="64" name="直線コネクタ 63"/>
        <xdr:cNvCxnSpPr/>
      </xdr:nvCxnSpPr>
      <xdr:spPr>
        <a:xfrm>
          <a:off x="2908300" y="5975934"/>
          <a:ext cx="889000" cy="2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65392</xdr:rowOff>
    </xdr:from>
    <xdr:to>
      <xdr:col>20</xdr:col>
      <xdr:colOff>38100</xdr:colOff>
      <xdr:row>35</xdr:row>
      <xdr:rowOff>166992</xdr:rowOff>
    </xdr:to>
    <xdr:sp macro="" textlink="">
      <xdr:nvSpPr>
        <xdr:cNvPr id="65" name="フローチャート: 判断 64"/>
        <xdr:cNvSpPr/>
      </xdr:nvSpPr>
      <xdr:spPr>
        <a:xfrm>
          <a:off x="3746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158119</xdr:rowOff>
    </xdr:from>
    <xdr:ext cx="534377" cy="259045"/>
    <xdr:sp macro="" textlink="">
      <xdr:nvSpPr>
        <xdr:cNvPr id="66" name="テキスト ボックス 65"/>
        <xdr:cNvSpPr txBox="1"/>
      </xdr:nvSpPr>
      <xdr:spPr>
        <a:xfrm>
          <a:off x="3530111" y="615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87236</xdr:rowOff>
    </xdr:from>
    <xdr:to>
      <xdr:col>15</xdr:col>
      <xdr:colOff>50800</xdr:colOff>
      <xdr:row>34</xdr:row>
      <xdr:rowOff>146634</xdr:rowOff>
    </xdr:to>
    <xdr:cxnSp macro="">
      <xdr:nvCxnSpPr>
        <xdr:cNvPr id="67" name="直線コネクタ 66"/>
        <xdr:cNvCxnSpPr/>
      </xdr:nvCxnSpPr>
      <xdr:spPr>
        <a:xfrm>
          <a:off x="2019300" y="5916536"/>
          <a:ext cx="889000" cy="5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62763</xdr:rowOff>
    </xdr:from>
    <xdr:to>
      <xdr:col>15</xdr:col>
      <xdr:colOff>101600</xdr:colOff>
      <xdr:row>35</xdr:row>
      <xdr:rowOff>164363</xdr:rowOff>
    </xdr:to>
    <xdr:sp macro="" textlink="">
      <xdr:nvSpPr>
        <xdr:cNvPr id="68" name="フローチャート: 判断 67"/>
        <xdr:cNvSpPr/>
      </xdr:nvSpPr>
      <xdr:spPr>
        <a:xfrm>
          <a:off x="2857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155490</xdr:rowOff>
    </xdr:from>
    <xdr:ext cx="534377" cy="259045"/>
    <xdr:sp macro="" textlink="">
      <xdr:nvSpPr>
        <xdr:cNvPr id="69" name="テキスト ボックス 68"/>
        <xdr:cNvSpPr txBox="1"/>
      </xdr:nvSpPr>
      <xdr:spPr>
        <a:xfrm>
          <a:off x="2641111" y="61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56490</xdr:rowOff>
    </xdr:from>
    <xdr:to>
      <xdr:col>10</xdr:col>
      <xdr:colOff>114300</xdr:colOff>
      <xdr:row>34</xdr:row>
      <xdr:rowOff>87236</xdr:rowOff>
    </xdr:to>
    <xdr:cxnSp macro="">
      <xdr:nvCxnSpPr>
        <xdr:cNvPr id="70" name="直線コネクタ 69"/>
        <xdr:cNvCxnSpPr/>
      </xdr:nvCxnSpPr>
      <xdr:spPr>
        <a:xfrm>
          <a:off x="1130300" y="5885790"/>
          <a:ext cx="889000" cy="3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12624</xdr:rowOff>
    </xdr:from>
    <xdr:to>
      <xdr:col>10</xdr:col>
      <xdr:colOff>165100</xdr:colOff>
      <xdr:row>35</xdr:row>
      <xdr:rowOff>114224</xdr:rowOff>
    </xdr:to>
    <xdr:sp macro="" textlink="">
      <xdr:nvSpPr>
        <xdr:cNvPr id="71" name="フローチャート: 判断 70"/>
        <xdr:cNvSpPr/>
      </xdr:nvSpPr>
      <xdr:spPr>
        <a:xfrm>
          <a:off x="1968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105351</xdr:rowOff>
    </xdr:from>
    <xdr:ext cx="534377" cy="259045"/>
    <xdr:sp macro="" textlink="">
      <xdr:nvSpPr>
        <xdr:cNvPr id="72" name="テキスト ボックス 71"/>
        <xdr:cNvSpPr txBox="1"/>
      </xdr:nvSpPr>
      <xdr:spPr>
        <a:xfrm>
          <a:off x="1752111" y="610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31407</xdr:rowOff>
    </xdr:from>
    <xdr:to>
      <xdr:col>6</xdr:col>
      <xdr:colOff>38100</xdr:colOff>
      <xdr:row>35</xdr:row>
      <xdr:rowOff>133007</xdr:rowOff>
    </xdr:to>
    <xdr:sp macro="" textlink="">
      <xdr:nvSpPr>
        <xdr:cNvPr id="73" name="フローチャート: 判断 72"/>
        <xdr:cNvSpPr/>
      </xdr:nvSpPr>
      <xdr:spPr>
        <a:xfrm>
          <a:off x="1079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124134</xdr:rowOff>
    </xdr:from>
    <xdr:ext cx="534377" cy="259045"/>
    <xdr:sp macro="" textlink="">
      <xdr:nvSpPr>
        <xdr:cNvPr id="74" name="テキスト ボックス 73"/>
        <xdr:cNvSpPr txBox="1"/>
      </xdr:nvSpPr>
      <xdr:spPr>
        <a:xfrm>
          <a:off x="863111" y="612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39294</xdr:rowOff>
    </xdr:from>
    <xdr:to>
      <xdr:col>24</xdr:col>
      <xdr:colOff>114300</xdr:colOff>
      <xdr:row>35</xdr:row>
      <xdr:rowOff>140894</xdr:rowOff>
    </xdr:to>
    <xdr:sp macro="" textlink="">
      <xdr:nvSpPr>
        <xdr:cNvPr id="80" name="楕円 79"/>
        <xdr:cNvSpPr/>
      </xdr:nvSpPr>
      <xdr:spPr>
        <a:xfrm>
          <a:off x="4584700" y="604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62171</xdr:rowOff>
    </xdr:from>
    <xdr:ext cx="534377" cy="259045"/>
    <xdr:sp macro="" textlink="">
      <xdr:nvSpPr>
        <xdr:cNvPr id="81" name="人件費該当値テキスト"/>
        <xdr:cNvSpPr txBox="1"/>
      </xdr:nvSpPr>
      <xdr:spPr>
        <a:xfrm>
          <a:off x="4686300" y="589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117284</xdr:rowOff>
    </xdr:from>
    <xdr:to>
      <xdr:col>20</xdr:col>
      <xdr:colOff>38100</xdr:colOff>
      <xdr:row>35</xdr:row>
      <xdr:rowOff>47434</xdr:rowOff>
    </xdr:to>
    <xdr:sp macro="" textlink="">
      <xdr:nvSpPr>
        <xdr:cNvPr id="82" name="楕円 81"/>
        <xdr:cNvSpPr/>
      </xdr:nvSpPr>
      <xdr:spPr>
        <a:xfrm>
          <a:off x="3746500" y="594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63961</xdr:rowOff>
    </xdr:from>
    <xdr:ext cx="534377" cy="259045"/>
    <xdr:sp macro="" textlink="">
      <xdr:nvSpPr>
        <xdr:cNvPr id="83" name="テキスト ボックス 82"/>
        <xdr:cNvSpPr txBox="1"/>
      </xdr:nvSpPr>
      <xdr:spPr>
        <a:xfrm>
          <a:off x="3530111" y="572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95834</xdr:rowOff>
    </xdr:from>
    <xdr:to>
      <xdr:col>15</xdr:col>
      <xdr:colOff>101600</xdr:colOff>
      <xdr:row>35</xdr:row>
      <xdr:rowOff>25984</xdr:rowOff>
    </xdr:to>
    <xdr:sp macro="" textlink="">
      <xdr:nvSpPr>
        <xdr:cNvPr id="84" name="楕円 83"/>
        <xdr:cNvSpPr/>
      </xdr:nvSpPr>
      <xdr:spPr>
        <a:xfrm>
          <a:off x="2857500" y="592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42511</xdr:rowOff>
    </xdr:from>
    <xdr:ext cx="534377" cy="259045"/>
    <xdr:sp macro="" textlink="">
      <xdr:nvSpPr>
        <xdr:cNvPr id="85" name="テキスト ボックス 84"/>
        <xdr:cNvSpPr txBox="1"/>
      </xdr:nvSpPr>
      <xdr:spPr>
        <a:xfrm>
          <a:off x="2641111" y="570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36436</xdr:rowOff>
    </xdr:from>
    <xdr:to>
      <xdr:col>10</xdr:col>
      <xdr:colOff>165100</xdr:colOff>
      <xdr:row>34</xdr:row>
      <xdr:rowOff>138036</xdr:rowOff>
    </xdr:to>
    <xdr:sp macro="" textlink="">
      <xdr:nvSpPr>
        <xdr:cNvPr id="86" name="楕円 85"/>
        <xdr:cNvSpPr/>
      </xdr:nvSpPr>
      <xdr:spPr>
        <a:xfrm>
          <a:off x="1968500" y="586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154563</xdr:rowOff>
    </xdr:from>
    <xdr:ext cx="534377" cy="259045"/>
    <xdr:sp macro="" textlink="">
      <xdr:nvSpPr>
        <xdr:cNvPr id="87" name="テキスト ボックス 86"/>
        <xdr:cNvSpPr txBox="1"/>
      </xdr:nvSpPr>
      <xdr:spPr>
        <a:xfrm>
          <a:off x="1752111" y="564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5690</xdr:rowOff>
    </xdr:from>
    <xdr:to>
      <xdr:col>6</xdr:col>
      <xdr:colOff>38100</xdr:colOff>
      <xdr:row>34</xdr:row>
      <xdr:rowOff>107290</xdr:rowOff>
    </xdr:to>
    <xdr:sp macro="" textlink="">
      <xdr:nvSpPr>
        <xdr:cNvPr id="88" name="楕円 87"/>
        <xdr:cNvSpPr/>
      </xdr:nvSpPr>
      <xdr:spPr>
        <a:xfrm>
          <a:off x="1079500" y="583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123817</xdr:rowOff>
    </xdr:from>
    <xdr:ext cx="534377" cy="259045"/>
    <xdr:sp macro="" textlink="">
      <xdr:nvSpPr>
        <xdr:cNvPr id="89" name="テキスト ボックス 88"/>
        <xdr:cNvSpPr txBox="1"/>
      </xdr:nvSpPr>
      <xdr:spPr>
        <a:xfrm>
          <a:off x="863111" y="561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161237</xdr:rowOff>
    </xdr:from>
    <xdr:to>
      <xdr:col>24</xdr:col>
      <xdr:colOff>62865</xdr:colOff>
      <xdr:row>58</xdr:row>
      <xdr:rowOff>61209</xdr:rowOff>
    </xdr:to>
    <xdr:cxnSp macro="">
      <xdr:nvCxnSpPr>
        <xdr:cNvPr id="116" name="直線コネクタ 115"/>
        <xdr:cNvCxnSpPr/>
      </xdr:nvCxnSpPr>
      <xdr:spPr>
        <a:xfrm flipV="1">
          <a:off x="4633595" y="8562287"/>
          <a:ext cx="1270" cy="144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65036</xdr:rowOff>
    </xdr:from>
    <xdr:ext cx="534377" cy="259045"/>
    <xdr:sp macro="" textlink="">
      <xdr:nvSpPr>
        <xdr:cNvPr id="117" name="物件費最小値テキスト"/>
        <xdr:cNvSpPr txBox="1"/>
      </xdr:nvSpPr>
      <xdr:spPr>
        <a:xfrm>
          <a:off x="4686300" y="1000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61209</xdr:rowOff>
    </xdr:from>
    <xdr:to>
      <xdr:col>24</xdr:col>
      <xdr:colOff>152400</xdr:colOff>
      <xdr:row>58</xdr:row>
      <xdr:rowOff>61209</xdr:rowOff>
    </xdr:to>
    <xdr:cxnSp macro="">
      <xdr:nvCxnSpPr>
        <xdr:cNvPr id="118" name="直線コネクタ 117"/>
        <xdr:cNvCxnSpPr/>
      </xdr:nvCxnSpPr>
      <xdr:spPr>
        <a:xfrm>
          <a:off x="4546600" y="1000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107914</xdr:rowOff>
    </xdr:from>
    <xdr:ext cx="599010" cy="259045"/>
    <xdr:sp macro="" textlink="">
      <xdr:nvSpPr>
        <xdr:cNvPr id="119" name="物件費最大値テキスト"/>
        <xdr:cNvSpPr txBox="1"/>
      </xdr:nvSpPr>
      <xdr:spPr>
        <a:xfrm>
          <a:off x="4686300" y="833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161237</xdr:rowOff>
    </xdr:from>
    <xdr:to>
      <xdr:col>24</xdr:col>
      <xdr:colOff>152400</xdr:colOff>
      <xdr:row>49</xdr:row>
      <xdr:rowOff>161237</xdr:rowOff>
    </xdr:to>
    <xdr:cxnSp macro="">
      <xdr:nvCxnSpPr>
        <xdr:cNvPr id="120" name="直線コネクタ 119"/>
        <xdr:cNvCxnSpPr/>
      </xdr:nvCxnSpPr>
      <xdr:spPr>
        <a:xfrm>
          <a:off x="4546600" y="856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110684</xdr:rowOff>
    </xdr:from>
    <xdr:to>
      <xdr:col>24</xdr:col>
      <xdr:colOff>63500</xdr:colOff>
      <xdr:row>56</xdr:row>
      <xdr:rowOff>114881</xdr:rowOff>
    </xdr:to>
    <xdr:cxnSp macro="">
      <xdr:nvCxnSpPr>
        <xdr:cNvPr id="121" name="直線コネクタ 120"/>
        <xdr:cNvCxnSpPr/>
      </xdr:nvCxnSpPr>
      <xdr:spPr>
        <a:xfrm>
          <a:off x="3797300" y="9711884"/>
          <a:ext cx="838200" cy="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46067</xdr:rowOff>
    </xdr:from>
    <xdr:ext cx="534377" cy="259045"/>
    <xdr:sp macro="" textlink="">
      <xdr:nvSpPr>
        <xdr:cNvPr id="122" name="物件費平均値テキスト"/>
        <xdr:cNvSpPr txBox="1"/>
      </xdr:nvSpPr>
      <xdr:spPr>
        <a:xfrm>
          <a:off x="4686300" y="9647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67640</xdr:rowOff>
    </xdr:from>
    <xdr:to>
      <xdr:col>24</xdr:col>
      <xdr:colOff>114300</xdr:colOff>
      <xdr:row>56</xdr:row>
      <xdr:rowOff>169240</xdr:rowOff>
    </xdr:to>
    <xdr:sp macro="" textlink="">
      <xdr:nvSpPr>
        <xdr:cNvPr id="123" name="フローチャート: 判断 122"/>
        <xdr:cNvSpPr/>
      </xdr:nvSpPr>
      <xdr:spPr>
        <a:xfrm>
          <a:off x="45847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110684</xdr:rowOff>
    </xdr:from>
    <xdr:to>
      <xdr:col>19</xdr:col>
      <xdr:colOff>177800</xdr:colOff>
      <xdr:row>56</xdr:row>
      <xdr:rowOff>111305</xdr:rowOff>
    </xdr:to>
    <xdr:cxnSp macro="">
      <xdr:nvCxnSpPr>
        <xdr:cNvPr id="124" name="直線コネクタ 123"/>
        <xdr:cNvCxnSpPr/>
      </xdr:nvCxnSpPr>
      <xdr:spPr>
        <a:xfrm flipV="1">
          <a:off x="2908300" y="9711884"/>
          <a:ext cx="8890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156663</xdr:rowOff>
    </xdr:from>
    <xdr:to>
      <xdr:col>20</xdr:col>
      <xdr:colOff>38100</xdr:colOff>
      <xdr:row>56</xdr:row>
      <xdr:rowOff>86813</xdr:rowOff>
    </xdr:to>
    <xdr:sp macro="" textlink="">
      <xdr:nvSpPr>
        <xdr:cNvPr id="125" name="フローチャート: 判断 124"/>
        <xdr:cNvSpPr/>
      </xdr:nvSpPr>
      <xdr:spPr>
        <a:xfrm>
          <a:off x="3746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103340</xdr:rowOff>
    </xdr:from>
    <xdr:ext cx="534377" cy="259045"/>
    <xdr:sp macro="" textlink="">
      <xdr:nvSpPr>
        <xdr:cNvPr id="126" name="テキスト ボックス 125"/>
        <xdr:cNvSpPr txBox="1"/>
      </xdr:nvSpPr>
      <xdr:spPr>
        <a:xfrm>
          <a:off x="3530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110309</xdr:rowOff>
    </xdr:from>
    <xdr:to>
      <xdr:col>15</xdr:col>
      <xdr:colOff>50800</xdr:colOff>
      <xdr:row>56</xdr:row>
      <xdr:rowOff>111305</xdr:rowOff>
    </xdr:to>
    <xdr:cxnSp macro="">
      <xdr:nvCxnSpPr>
        <xdr:cNvPr id="127" name="直線コネクタ 126"/>
        <xdr:cNvCxnSpPr/>
      </xdr:nvCxnSpPr>
      <xdr:spPr>
        <a:xfrm>
          <a:off x="2019300" y="9711509"/>
          <a:ext cx="889000" cy="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42804</xdr:rowOff>
    </xdr:from>
    <xdr:to>
      <xdr:col>15</xdr:col>
      <xdr:colOff>101600</xdr:colOff>
      <xdr:row>55</xdr:row>
      <xdr:rowOff>144404</xdr:rowOff>
    </xdr:to>
    <xdr:sp macro="" textlink="">
      <xdr:nvSpPr>
        <xdr:cNvPr id="128" name="フローチャート: 判断 127"/>
        <xdr:cNvSpPr/>
      </xdr:nvSpPr>
      <xdr:spPr>
        <a:xfrm>
          <a:off x="2857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160931</xdr:rowOff>
    </xdr:from>
    <xdr:ext cx="534377" cy="259045"/>
    <xdr:sp macro="" textlink="">
      <xdr:nvSpPr>
        <xdr:cNvPr id="129" name="テキスト ボックス 128"/>
        <xdr:cNvSpPr txBox="1"/>
      </xdr:nvSpPr>
      <xdr:spPr>
        <a:xfrm>
          <a:off x="2641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102553</xdr:rowOff>
    </xdr:from>
    <xdr:to>
      <xdr:col>10</xdr:col>
      <xdr:colOff>114300</xdr:colOff>
      <xdr:row>56</xdr:row>
      <xdr:rowOff>110309</xdr:rowOff>
    </xdr:to>
    <xdr:cxnSp macro="">
      <xdr:nvCxnSpPr>
        <xdr:cNvPr id="130" name="直線コネクタ 129"/>
        <xdr:cNvCxnSpPr/>
      </xdr:nvCxnSpPr>
      <xdr:spPr>
        <a:xfrm>
          <a:off x="1130300" y="9703753"/>
          <a:ext cx="889000" cy="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23619</xdr:rowOff>
    </xdr:from>
    <xdr:to>
      <xdr:col>10</xdr:col>
      <xdr:colOff>165100</xdr:colOff>
      <xdr:row>55</xdr:row>
      <xdr:rowOff>125219</xdr:rowOff>
    </xdr:to>
    <xdr:sp macro="" textlink="">
      <xdr:nvSpPr>
        <xdr:cNvPr id="131" name="フローチャート: 判断 130"/>
        <xdr:cNvSpPr/>
      </xdr:nvSpPr>
      <xdr:spPr>
        <a:xfrm>
          <a:off x="1968500" y="945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141746</xdr:rowOff>
    </xdr:from>
    <xdr:ext cx="534377" cy="259045"/>
    <xdr:sp macro="" textlink="">
      <xdr:nvSpPr>
        <xdr:cNvPr id="132" name="テキスト ボックス 131"/>
        <xdr:cNvSpPr txBox="1"/>
      </xdr:nvSpPr>
      <xdr:spPr>
        <a:xfrm>
          <a:off x="1752111" y="922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159700</xdr:rowOff>
    </xdr:from>
    <xdr:to>
      <xdr:col>6</xdr:col>
      <xdr:colOff>38100</xdr:colOff>
      <xdr:row>56</xdr:row>
      <xdr:rowOff>89850</xdr:rowOff>
    </xdr:to>
    <xdr:sp macro="" textlink="">
      <xdr:nvSpPr>
        <xdr:cNvPr id="133" name="フローチャート: 判断 132"/>
        <xdr:cNvSpPr/>
      </xdr:nvSpPr>
      <xdr:spPr>
        <a:xfrm>
          <a:off x="1079500" y="958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106377</xdr:rowOff>
    </xdr:from>
    <xdr:ext cx="534377" cy="259045"/>
    <xdr:sp macro="" textlink="">
      <xdr:nvSpPr>
        <xdr:cNvPr id="134" name="テキスト ボックス 133"/>
        <xdr:cNvSpPr txBox="1"/>
      </xdr:nvSpPr>
      <xdr:spPr>
        <a:xfrm>
          <a:off x="863111" y="936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64081</xdr:rowOff>
    </xdr:from>
    <xdr:to>
      <xdr:col>24</xdr:col>
      <xdr:colOff>114300</xdr:colOff>
      <xdr:row>56</xdr:row>
      <xdr:rowOff>165681</xdr:rowOff>
    </xdr:to>
    <xdr:sp macro="" textlink="">
      <xdr:nvSpPr>
        <xdr:cNvPr id="140" name="楕円 139"/>
        <xdr:cNvSpPr/>
      </xdr:nvSpPr>
      <xdr:spPr>
        <a:xfrm>
          <a:off x="4584700" y="966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86958</xdr:rowOff>
    </xdr:from>
    <xdr:ext cx="534377" cy="259045"/>
    <xdr:sp macro="" textlink="">
      <xdr:nvSpPr>
        <xdr:cNvPr id="141" name="物件費該当値テキスト"/>
        <xdr:cNvSpPr txBox="1"/>
      </xdr:nvSpPr>
      <xdr:spPr>
        <a:xfrm>
          <a:off x="4686300" y="951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59884</xdr:rowOff>
    </xdr:from>
    <xdr:to>
      <xdr:col>20</xdr:col>
      <xdr:colOff>38100</xdr:colOff>
      <xdr:row>56</xdr:row>
      <xdr:rowOff>161484</xdr:rowOff>
    </xdr:to>
    <xdr:sp macro="" textlink="">
      <xdr:nvSpPr>
        <xdr:cNvPr id="142" name="楕円 141"/>
        <xdr:cNvSpPr/>
      </xdr:nvSpPr>
      <xdr:spPr>
        <a:xfrm>
          <a:off x="3746500" y="966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152611</xdr:rowOff>
    </xdr:from>
    <xdr:ext cx="534377" cy="259045"/>
    <xdr:sp macro="" textlink="">
      <xdr:nvSpPr>
        <xdr:cNvPr id="143" name="テキスト ボックス 142"/>
        <xdr:cNvSpPr txBox="1"/>
      </xdr:nvSpPr>
      <xdr:spPr>
        <a:xfrm>
          <a:off x="3530111" y="975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60505</xdr:rowOff>
    </xdr:from>
    <xdr:to>
      <xdr:col>15</xdr:col>
      <xdr:colOff>101600</xdr:colOff>
      <xdr:row>56</xdr:row>
      <xdr:rowOff>162105</xdr:rowOff>
    </xdr:to>
    <xdr:sp macro="" textlink="">
      <xdr:nvSpPr>
        <xdr:cNvPr id="144" name="楕円 143"/>
        <xdr:cNvSpPr/>
      </xdr:nvSpPr>
      <xdr:spPr>
        <a:xfrm>
          <a:off x="2857500" y="966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153232</xdr:rowOff>
    </xdr:from>
    <xdr:ext cx="534377" cy="259045"/>
    <xdr:sp macro="" textlink="">
      <xdr:nvSpPr>
        <xdr:cNvPr id="145" name="テキスト ボックス 144"/>
        <xdr:cNvSpPr txBox="1"/>
      </xdr:nvSpPr>
      <xdr:spPr>
        <a:xfrm>
          <a:off x="2641111" y="975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59509</xdr:rowOff>
    </xdr:from>
    <xdr:to>
      <xdr:col>10</xdr:col>
      <xdr:colOff>165100</xdr:colOff>
      <xdr:row>56</xdr:row>
      <xdr:rowOff>161109</xdr:rowOff>
    </xdr:to>
    <xdr:sp macro="" textlink="">
      <xdr:nvSpPr>
        <xdr:cNvPr id="146" name="楕円 145"/>
        <xdr:cNvSpPr/>
      </xdr:nvSpPr>
      <xdr:spPr>
        <a:xfrm>
          <a:off x="1968500" y="966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152236</xdr:rowOff>
    </xdr:from>
    <xdr:ext cx="534377" cy="259045"/>
    <xdr:sp macro="" textlink="">
      <xdr:nvSpPr>
        <xdr:cNvPr id="147" name="テキスト ボックス 146"/>
        <xdr:cNvSpPr txBox="1"/>
      </xdr:nvSpPr>
      <xdr:spPr>
        <a:xfrm>
          <a:off x="1752111" y="975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51753</xdr:rowOff>
    </xdr:from>
    <xdr:to>
      <xdr:col>6</xdr:col>
      <xdr:colOff>38100</xdr:colOff>
      <xdr:row>56</xdr:row>
      <xdr:rowOff>153353</xdr:rowOff>
    </xdr:to>
    <xdr:sp macro="" textlink="">
      <xdr:nvSpPr>
        <xdr:cNvPr id="148" name="楕円 147"/>
        <xdr:cNvSpPr/>
      </xdr:nvSpPr>
      <xdr:spPr>
        <a:xfrm>
          <a:off x="1079500" y="965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144480</xdr:rowOff>
    </xdr:from>
    <xdr:ext cx="534377" cy="259045"/>
    <xdr:sp macro="" textlink="">
      <xdr:nvSpPr>
        <xdr:cNvPr id="149" name="テキスト ボックス 148"/>
        <xdr:cNvSpPr txBox="1"/>
      </xdr:nvSpPr>
      <xdr:spPr>
        <a:xfrm>
          <a:off x="863111" y="974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158750</xdr:rowOff>
    </xdr:from>
    <xdr:to>
      <xdr:col>24</xdr:col>
      <xdr:colOff>62865</xdr:colOff>
      <xdr:row>78</xdr:row>
      <xdr:rowOff>163957</xdr:rowOff>
    </xdr:to>
    <xdr:cxnSp macro="">
      <xdr:nvCxnSpPr>
        <xdr:cNvPr id="173" name="直線コネクタ 172"/>
        <xdr:cNvCxnSpPr/>
      </xdr:nvCxnSpPr>
      <xdr:spPr>
        <a:xfrm flipV="1">
          <a:off x="4633595" y="11988800"/>
          <a:ext cx="1270" cy="1548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167784</xdr:rowOff>
    </xdr:from>
    <xdr:ext cx="378565" cy="259045"/>
    <xdr:sp macro="" textlink="">
      <xdr:nvSpPr>
        <xdr:cNvPr id="174" name="維持補修費最小値テキスト"/>
        <xdr:cNvSpPr txBox="1"/>
      </xdr:nvSpPr>
      <xdr:spPr>
        <a:xfrm>
          <a:off x="4686300" y="13540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163957</xdr:rowOff>
    </xdr:from>
    <xdr:to>
      <xdr:col>24</xdr:col>
      <xdr:colOff>152400</xdr:colOff>
      <xdr:row>78</xdr:row>
      <xdr:rowOff>163957</xdr:rowOff>
    </xdr:to>
    <xdr:cxnSp macro="">
      <xdr:nvCxnSpPr>
        <xdr:cNvPr id="175" name="直線コネクタ 174"/>
        <xdr:cNvCxnSpPr/>
      </xdr:nvCxnSpPr>
      <xdr:spPr>
        <a:xfrm>
          <a:off x="4546600" y="1353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105427</xdr:rowOff>
    </xdr:from>
    <xdr:ext cx="534377" cy="259045"/>
    <xdr:sp macro="" textlink="">
      <xdr:nvSpPr>
        <xdr:cNvPr id="176" name="維持補修費最大値テキスト"/>
        <xdr:cNvSpPr txBox="1"/>
      </xdr:nvSpPr>
      <xdr:spPr>
        <a:xfrm>
          <a:off x="4686300" y="1176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158750</xdr:rowOff>
    </xdr:from>
    <xdr:to>
      <xdr:col>24</xdr:col>
      <xdr:colOff>152400</xdr:colOff>
      <xdr:row>69</xdr:row>
      <xdr:rowOff>158750</xdr:rowOff>
    </xdr:to>
    <xdr:cxnSp macro="">
      <xdr:nvCxnSpPr>
        <xdr:cNvPr id="177" name="直線コネクタ 176"/>
        <xdr:cNvCxnSpPr/>
      </xdr:nvCxnSpPr>
      <xdr:spPr>
        <a:xfrm>
          <a:off x="4546600" y="1198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42545</xdr:rowOff>
    </xdr:from>
    <xdr:to>
      <xdr:col>24</xdr:col>
      <xdr:colOff>63500</xdr:colOff>
      <xdr:row>77</xdr:row>
      <xdr:rowOff>50546</xdr:rowOff>
    </xdr:to>
    <xdr:cxnSp macro="">
      <xdr:nvCxnSpPr>
        <xdr:cNvPr id="178" name="直線コネクタ 177"/>
        <xdr:cNvCxnSpPr/>
      </xdr:nvCxnSpPr>
      <xdr:spPr>
        <a:xfrm flipV="1">
          <a:off x="3797300" y="13244195"/>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160417</xdr:rowOff>
    </xdr:from>
    <xdr:ext cx="469744" cy="259045"/>
    <xdr:sp macro="" textlink="">
      <xdr:nvSpPr>
        <xdr:cNvPr id="179" name="維持補修費平均値テキスト"/>
        <xdr:cNvSpPr txBox="1"/>
      </xdr:nvSpPr>
      <xdr:spPr>
        <a:xfrm>
          <a:off x="4686300" y="13019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137540</xdr:rowOff>
    </xdr:from>
    <xdr:to>
      <xdr:col>24</xdr:col>
      <xdr:colOff>114300</xdr:colOff>
      <xdr:row>77</xdr:row>
      <xdr:rowOff>67690</xdr:rowOff>
    </xdr:to>
    <xdr:sp macro="" textlink="">
      <xdr:nvSpPr>
        <xdr:cNvPr id="180" name="フローチャート: 判断 179"/>
        <xdr:cNvSpPr/>
      </xdr:nvSpPr>
      <xdr:spPr>
        <a:xfrm>
          <a:off x="4584700" y="131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35052</xdr:rowOff>
    </xdr:from>
    <xdr:to>
      <xdr:col>19</xdr:col>
      <xdr:colOff>177800</xdr:colOff>
      <xdr:row>77</xdr:row>
      <xdr:rowOff>50546</xdr:rowOff>
    </xdr:to>
    <xdr:cxnSp macro="">
      <xdr:nvCxnSpPr>
        <xdr:cNvPr id="181" name="直線コネクタ 180"/>
        <xdr:cNvCxnSpPr/>
      </xdr:nvCxnSpPr>
      <xdr:spPr>
        <a:xfrm>
          <a:off x="2908300" y="13236702"/>
          <a:ext cx="889000" cy="1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110489</xdr:rowOff>
    </xdr:from>
    <xdr:to>
      <xdr:col>20</xdr:col>
      <xdr:colOff>38100</xdr:colOff>
      <xdr:row>77</xdr:row>
      <xdr:rowOff>40639</xdr:rowOff>
    </xdr:to>
    <xdr:sp macro="" textlink="">
      <xdr:nvSpPr>
        <xdr:cNvPr id="182" name="フローチャート: 判断 181"/>
        <xdr:cNvSpPr/>
      </xdr:nvSpPr>
      <xdr:spPr>
        <a:xfrm>
          <a:off x="37465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57167</xdr:rowOff>
    </xdr:from>
    <xdr:ext cx="469744" cy="259045"/>
    <xdr:sp macro="" textlink="">
      <xdr:nvSpPr>
        <xdr:cNvPr id="183" name="テキスト ボックス 182"/>
        <xdr:cNvSpPr txBox="1"/>
      </xdr:nvSpPr>
      <xdr:spPr>
        <a:xfrm>
          <a:off x="3562428" y="1291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17526</xdr:rowOff>
    </xdr:from>
    <xdr:to>
      <xdr:col>15</xdr:col>
      <xdr:colOff>50800</xdr:colOff>
      <xdr:row>77</xdr:row>
      <xdr:rowOff>35052</xdr:rowOff>
    </xdr:to>
    <xdr:cxnSp macro="">
      <xdr:nvCxnSpPr>
        <xdr:cNvPr id="184" name="直線コネクタ 183"/>
        <xdr:cNvCxnSpPr/>
      </xdr:nvCxnSpPr>
      <xdr:spPr>
        <a:xfrm>
          <a:off x="2019300" y="13219176"/>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93345</xdr:rowOff>
    </xdr:from>
    <xdr:to>
      <xdr:col>15</xdr:col>
      <xdr:colOff>101600</xdr:colOff>
      <xdr:row>77</xdr:row>
      <xdr:rowOff>23495</xdr:rowOff>
    </xdr:to>
    <xdr:sp macro="" textlink="">
      <xdr:nvSpPr>
        <xdr:cNvPr id="185" name="フローチャート: 判断 184"/>
        <xdr:cNvSpPr/>
      </xdr:nvSpPr>
      <xdr:spPr>
        <a:xfrm>
          <a:off x="28575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40022</xdr:rowOff>
    </xdr:from>
    <xdr:ext cx="469744" cy="259045"/>
    <xdr:sp macro="" textlink="">
      <xdr:nvSpPr>
        <xdr:cNvPr id="186" name="テキスト ボックス 185"/>
        <xdr:cNvSpPr txBox="1"/>
      </xdr:nvSpPr>
      <xdr:spPr>
        <a:xfrm>
          <a:off x="2673428" y="1289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17526</xdr:rowOff>
    </xdr:from>
    <xdr:to>
      <xdr:col>10</xdr:col>
      <xdr:colOff>114300</xdr:colOff>
      <xdr:row>77</xdr:row>
      <xdr:rowOff>69596</xdr:rowOff>
    </xdr:to>
    <xdr:cxnSp macro="">
      <xdr:nvCxnSpPr>
        <xdr:cNvPr id="187" name="直線コネクタ 186"/>
        <xdr:cNvCxnSpPr/>
      </xdr:nvCxnSpPr>
      <xdr:spPr>
        <a:xfrm flipV="1">
          <a:off x="1130300" y="13219176"/>
          <a:ext cx="889000"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113412</xdr:rowOff>
    </xdr:from>
    <xdr:to>
      <xdr:col>10</xdr:col>
      <xdr:colOff>165100</xdr:colOff>
      <xdr:row>77</xdr:row>
      <xdr:rowOff>43562</xdr:rowOff>
    </xdr:to>
    <xdr:sp macro="" textlink="">
      <xdr:nvSpPr>
        <xdr:cNvPr id="188" name="フローチャート: 判断 187"/>
        <xdr:cNvSpPr/>
      </xdr:nvSpPr>
      <xdr:spPr>
        <a:xfrm>
          <a:off x="1968500" y="131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60088</xdr:rowOff>
    </xdr:from>
    <xdr:ext cx="469744" cy="259045"/>
    <xdr:sp macro="" textlink="">
      <xdr:nvSpPr>
        <xdr:cNvPr id="189" name="テキスト ボックス 188"/>
        <xdr:cNvSpPr txBox="1"/>
      </xdr:nvSpPr>
      <xdr:spPr>
        <a:xfrm>
          <a:off x="1784428" y="1291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67945</xdr:rowOff>
    </xdr:from>
    <xdr:to>
      <xdr:col>6</xdr:col>
      <xdr:colOff>38100</xdr:colOff>
      <xdr:row>76</xdr:row>
      <xdr:rowOff>169545</xdr:rowOff>
    </xdr:to>
    <xdr:sp macro="" textlink="">
      <xdr:nvSpPr>
        <xdr:cNvPr id="190" name="フローチャート: 判断 189"/>
        <xdr:cNvSpPr/>
      </xdr:nvSpPr>
      <xdr:spPr>
        <a:xfrm>
          <a:off x="1079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14622</xdr:rowOff>
    </xdr:from>
    <xdr:ext cx="469744" cy="259045"/>
    <xdr:sp macro="" textlink="">
      <xdr:nvSpPr>
        <xdr:cNvPr id="191" name="テキスト ボックス 190"/>
        <xdr:cNvSpPr txBox="1"/>
      </xdr:nvSpPr>
      <xdr:spPr>
        <a:xfrm>
          <a:off x="895428" y="1287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163195</xdr:rowOff>
    </xdr:from>
    <xdr:to>
      <xdr:col>24</xdr:col>
      <xdr:colOff>114300</xdr:colOff>
      <xdr:row>77</xdr:row>
      <xdr:rowOff>93345</xdr:rowOff>
    </xdr:to>
    <xdr:sp macro="" textlink="">
      <xdr:nvSpPr>
        <xdr:cNvPr id="197" name="楕円 196"/>
        <xdr:cNvSpPr/>
      </xdr:nvSpPr>
      <xdr:spPr>
        <a:xfrm>
          <a:off x="4584700" y="131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141622</xdr:rowOff>
    </xdr:from>
    <xdr:ext cx="469744" cy="259045"/>
    <xdr:sp macro="" textlink="">
      <xdr:nvSpPr>
        <xdr:cNvPr id="198" name="維持補修費該当値テキスト"/>
        <xdr:cNvSpPr txBox="1"/>
      </xdr:nvSpPr>
      <xdr:spPr>
        <a:xfrm>
          <a:off x="4686300" y="1317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171196</xdr:rowOff>
    </xdr:from>
    <xdr:to>
      <xdr:col>20</xdr:col>
      <xdr:colOff>38100</xdr:colOff>
      <xdr:row>77</xdr:row>
      <xdr:rowOff>101346</xdr:rowOff>
    </xdr:to>
    <xdr:sp macro="" textlink="">
      <xdr:nvSpPr>
        <xdr:cNvPr id="199" name="楕円 198"/>
        <xdr:cNvSpPr/>
      </xdr:nvSpPr>
      <xdr:spPr>
        <a:xfrm>
          <a:off x="3746500" y="1320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92473</xdr:rowOff>
    </xdr:from>
    <xdr:ext cx="469744" cy="259045"/>
    <xdr:sp macro="" textlink="">
      <xdr:nvSpPr>
        <xdr:cNvPr id="200" name="テキスト ボックス 199"/>
        <xdr:cNvSpPr txBox="1"/>
      </xdr:nvSpPr>
      <xdr:spPr>
        <a:xfrm>
          <a:off x="3562428" y="1329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155702</xdr:rowOff>
    </xdr:from>
    <xdr:to>
      <xdr:col>15</xdr:col>
      <xdr:colOff>101600</xdr:colOff>
      <xdr:row>77</xdr:row>
      <xdr:rowOff>85852</xdr:rowOff>
    </xdr:to>
    <xdr:sp macro="" textlink="">
      <xdr:nvSpPr>
        <xdr:cNvPr id="201" name="楕円 200"/>
        <xdr:cNvSpPr/>
      </xdr:nvSpPr>
      <xdr:spPr>
        <a:xfrm>
          <a:off x="2857500" y="1318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76979</xdr:rowOff>
    </xdr:from>
    <xdr:ext cx="469744" cy="259045"/>
    <xdr:sp macro="" textlink="">
      <xdr:nvSpPr>
        <xdr:cNvPr id="202" name="テキスト ボックス 201"/>
        <xdr:cNvSpPr txBox="1"/>
      </xdr:nvSpPr>
      <xdr:spPr>
        <a:xfrm>
          <a:off x="2673428" y="132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138176</xdr:rowOff>
    </xdr:from>
    <xdr:to>
      <xdr:col>10</xdr:col>
      <xdr:colOff>165100</xdr:colOff>
      <xdr:row>77</xdr:row>
      <xdr:rowOff>68326</xdr:rowOff>
    </xdr:to>
    <xdr:sp macro="" textlink="">
      <xdr:nvSpPr>
        <xdr:cNvPr id="203" name="楕円 202"/>
        <xdr:cNvSpPr/>
      </xdr:nvSpPr>
      <xdr:spPr>
        <a:xfrm>
          <a:off x="1968500" y="1316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59453</xdr:rowOff>
    </xdr:from>
    <xdr:ext cx="469744" cy="259045"/>
    <xdr:sp macro="" textlink="">
      <xdr:nvSpPr>
        <xdr:cNvPr id="204" name="テキスト ボックス 203"/>
        <xdr:cNvSpPr txBox="1"/>
      </xdr:nvSpPr>
      <xdr:spPr>
        <a:xfrm>
          <a:off x="1784428" y="1326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18796</xdr:rowOff>
    </xdr:from>
    <xdr:to>
      <xdr:col>6</xdr:col>
      <xdr:colOff>38100</xdr:colOff>
      <xdr:row>77</xdr:row>
      <xdr:rowOff>120396</xdr:rowOff>
    </xdr:to>
    <xdr:sp macro="" textlink="">
      <xdr:nvSpPr>
        <xdr:cNvPr id="205" name="楕円 204"/>
        <xdr:cNvSpPr/>
      </xdr:nvSpPr>
      <xdr:spPr>
        <a:xfrm>
          <a:off x="1079500" y="1322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111523</xdr:rowOff>
    </xdr:from>
    <xdr:ext cx="469744" cy="259045"/>
    <xdr:sp macro="" textlink="">
      <xdr:nvSpPr>
        <xdr:cNvPr id="206" name="テキスト ボックス 205"/>
        <xdr:cNvSpPr txBox="1"/>
      </xdr:nvSpPr>
      <xdr:spPr>
        <a:xfrm>
          <a:off x="895428" y="1331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146427</xdr:rowOff>
    </xdr:from>
    <xdr:to>
      <xdr:col>24</xdr:col>
      <xdr:colOff>62865</xdr:colOff>
      <xdr:row>98</xdr:row>
      <xdr:rowOff>139260</xdr:rowOff>
    </xdr:to>
    <xdr:cxnSp macro="">
      <xdr:nvCxnSpPr>
        <xdr:cNvPr id="233" name="直線コネクタ 232"/>
        <xdr:cNvCxnSpPr/>
      </xdr:nvCxnSpPr>
      <xdr:spPr>
        <a:xfrm flipV="1">
          <a:off x="4633595" y="15405477"/>
          <a:ext cx="1270" cy="153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143087</xdr:rowOff>
    </xdr:from>
    <xdr:ext cx="534377" cy="259045"/>
    <xdr:sp macro="" textlink="">
      <xdr:nvSpPr>
        <xdr:cNvPr id="234" name="扶助費最小値テキスト"/>
        <xdr:cNvSpPr txBox="1"/>
      </xdr:nvSpPr>
      <xdr:spPr>
        <a:xfrm>
          <a:off x="4686300" y="1694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139260</xdr:rowOff>
    </xdr:from>
    <xdr:to>
      <xdr:col>24</xdr:col>
      <xdr:colOff>152400</xdr:colOff>
      <xdr:row>98</xdr:row>
      <xdr:rowOff>139260</xdr:rowOff>
    </xdr:to>
    <xdr:cxnSp macro="">
      <xdr:nvCxnSpPr>
        <xdr:cNvPr id="235" name="直線コネクタ 234"/>
        <xdr:cNvCxnSpPr/>
      </xdr:nvCxnSpPr>
      <xdr:spPr>
        <a:xfrm>
          <a:off x="4546600" y="1694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93104</xdr:rowOff>
    </xdr:from>
    <xdr:ext cx="599010" cy="259045"/>
    <xdr:sp macro="" textlink="">
      <xdr:nvSpPr>
        <xdr:cNvPr id="236" name="扶助費最大値テキスト"/>
        <xdr:cNvSpPr txBox="1"/>
      </xdr:nvSpPr>
      <xdr:spPr>
        <a:xfrm>
          <a:off x="4686300" y="15180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146427</xdr:rowOff>
    </xdr:from>
    <xdr:to>
      <xdr:col>24</xdr:col>
      <xdr:colOff>152400</xdr:colOff>
      <xdr:row>89</xdr:row>
      <xdr:rowOff>146427</xdr:rowOff>
    </xdr:to>
    <xdr:cxnSp macro="">
      <xdr:nvCxnSpPr>
        <xdr:cNvPr id="237" name="直線コネクタ 236"/>
        <xdr:cNvCxnSpPr/>
      </xdr:nvCxnSpPr>
      <xdr:spPr>
        <a:xfrm>
          <a:off x="4546600" y="15405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92723</xdr:rowOff>
    </xdr:from>
    <xdr:to>
      <xdr:col>24</xdr:col>
      <xdr:colOff>63500</xdr:colOff>
      <xdr:row>96</xdr:row>
      <xdr:rowOff>119991</xdr:rowOff>
    </xdr:to>
    <xdr:cxnSp macro="">
      <xdr:nvCxnSpPr>
        <xdr:cNvPr id="238" name="直線コネクタ 237"/>
        <xdr:cNvCxnSpPr/>
      </xdr:nvCxnSpPr>
      <xdr:spPr>
        <a:xfrm flipV="1">
          <a:off x="3797300" y="16551923"/>
          <a:ext cx="838200" cy="2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148435</xdr:rowOff>
    </xdr:from>
    <xdr:ext cx="534377" cy="259045"/>
    <xdr:sp macro="" textlink="">
      <xdr:nvSpPr>
        <xdr:cNvPr id="239" name="扶助費平均値テキスト"/>
        <xdr:cNvSpPr txBox="1"/>
      </xdr:nvSpPr>
      <xdr:spPr>
        <a:xfrm>
          <a:off x="4686300" y="16264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125558</xdr:rowOff>
    </xdr:from>
    <xdr:to>
      <xdr:col>24</xdr:col>
      <xdr:colOff>114300</xdr:colOff>
      <xdr:row>96</xdr:row>
      <xdr:rowOff>55708</xdr:rowOff>
    </xdr:to>
    <xdr:sp macro="" textlink="">
      <xdr:nvSpPr>
        <xdr:cNvPr id="240" name="フローチャート: 判断 239"/>
        <xdr:cNvSpPr/>
      </xdr:nvSpPr>
      <xdr:spPr>
        <a:xfrm>
          <a:off x="4584700" y="1641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119991</xdr:rowOff>
    </xdr:from>
    <xdr:to>
      <xdr:col>19</xdr:col>
      <xdr:colOff>177800</xdr:colOff>
      <xdr:row>97</xdr:row>
      <xdr:rowOff>14215</xdr:rowOff>
    </xdr:to>
    <xdr:cxnSp macro="">
      <xdr:nvCxnSpPr>
        <xdr:cNvPr id="241" name="直線コネクタ 240"/>
        <xdr:cNvCxnSpPr/>
      </xdr:nvCxnSpPr>
      <xdr:spPr>
        <a:xfrm flipV="1">
          <a:off x="2908300" y="16579191"/>
          <a:ext cx="889000" cy="6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153219</xdr:rowOff>
    </xdr:from>
    <xdr:to>
      <xdr:col>20</xdr:col>
      <xdr:colOff>38100</xdr:colOff>
      <xdr:row>96</xdr:row>
      <xdr:rowOff>83369</xdr:rowOff>
    </xdr:to>
    <xdr:sp macro="" textlink="">
      <xdr:nvSpPr>
        <xdr:cNvPr id="242" name="フローチャート: 判断 241"/>
        <xdr:cNvSpPr/>
      </xdr:nvSpPr>
      <xdr:spPr>
        <a:xfrm>
          <a:off x="3746500" y="1644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99896</xdr:rowOff>
    </xdr:from>
    <xdr:ext cx="534377" cy="259045"/>
    <xdr:sp macro="" textlink="">
      <xdr:nvSpPr>
        <xdr:cNvPr id="243" name="テキスト ボックス 242"/>
        <xdr:cNvSpPr txBox="1"/>
      </xdr:nvSpPr>
      <xdr:spPr>
        <a:xfrm>
          <a:off x="3530111" y="1621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14215</xdr:rowOff>
    </xdr:from>
    <xdr:to>
      <xdr:col>15</xdr:col>
      <xdr:colOff>50800</xdr:colOff>
      <xdr:row>97</xdr:row>
      <xdr:rowOff>97410</xdr:rowOff>
    </xdr:to>
    <xdr:cxnSp macro="">
      <xdr:nvCxnSpPr>
        <xdr:cNvPr id="244" name="直線コネクタ 243"/>
        <xdr:cNvCxnSpPr/>
      </xdr:nvCxnSpPr>
      <xdr:spPr>
        <a:xfrm flipV="1">
          <a:off x="2019300" y="16644865"/>
          <a:ext cx="889000" cy="8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28288</xdr:rowOff>
    </xdr:from>
    <xdr:to>
      <xdr:col>15</xdr:col>
      <xdr:colOff>101600</xdr:colOff>
      <xdr:row>96</xdr:row>
      <xdr:rowOff>129888</xdr:rowOff>
    </xdr:to>
    <xdr:sp macro="" textlink="">
      <xdr:nvSpPr>
        <xdr:cNvPr id="245" name="フローチャート: 判断 244"/>
        <xdr:cNvSpPr/>
      </xdr:nvSpPr>
      <xdr:spPr>
        <a:xfrm>
          <a:off x="28575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146415</xdr:rowOff>
    </xdr:from>
    <xdr:ext cx="534377" cy="259045"/>
    <xdr:sp macro="" textlink="">
      <xdr:nvSpPr>
        <xdr:cNvPr id="246" name="テキスト ボックス 245"/>
        <xdr:cNvSpPr txBox="1"/>
      </xdr:nvSpPr>
      <xdr:spPr>
        <a:xfrm>
          <a:off x="2641111" y="1626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97410</xdr:rowOff>
    </xdr:from>
    <xdr:to>
      <xdr:col>10</xdr:col>
      <xdr:colOff>114300</xdr:colOff>
      <xdr:row>97</xdr:row>
      <xdr:rowOff>158624</xdr:rowOff>
    </xdr:to>
    <xdr:cxnSp macro="">
      <xdr:nvCxnSpPr>
        <xdr:cNvPr id="247" name="直線コネクタ 246"/>
        <xdr:cNvCxnSpPr/>
      </xdr:nvCxnSpPr>
      <xdr:spPr>
        <a:xfrm flipV="1">
          <a:off x="1130300" y="16728060"/>
          <a:ext cx="889000" cy="6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153479</xdr:rowOff>
    </xdr:from>
    <xdr:to>
      <xdr:col>10</xdr:col>
      <xdr:colOff>165100</xdr:colOff>
      <xdr:row>97</xdr:row>
      <xdr:rowOff>83629</xdr:rowOff>
    </xdr:to>
    <xdr:sp macro="" textlink="">
      <xdr:nvSpPr>
        <xdr:cNvPr id="248" name="フローチャート: 判断 247"/>
        <xdr:cNvSpPr/>
      </xdr:nvSpPr>
      <xdr:spPr>
        <a:xfrm>
          <a:off x="19685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100156</xdr:rowOff>
    </xdr:from>
    <xdr:ext cx="534377" cy="259045"/>
    <xdr:sp macro="" textlink="">
      <xdr:nvSpPr>
        <xdr:cNvPr id="249" name="テキスト ボックス 248"/>
        <xdr:cNvSpPr txBox="1"/>
      </xdr:nvSpPr>
      <xdr:spPr>
        <a:xfrm>
          <a:off x="1752111" y="1638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107531</xdr:rowOff>
    </xdr:from>
    <xdr:to>
      <xdr:col>6</xdr:col>
      <xdr:colOff>38100</xdr:colOff>
      <xdr:row>97</xdr:row>
      <xdr:rowOff>37681</xdr:rowOff>
    </xdr:to>
    <xdr:sp macro="" textlink="">
      <xdr:nvSpPr>
        <xdr:cNvPr id="250" name="フローチャート: 判断 249"/>
        <xdr:cNvSpPr/>
      </xdr:nvSpPr>
      <xdr:spPr>
        <a:xfrm>
          <a:off x="1079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54208</xdr:rowOff>
    </xdr:from>
    <xdr:ext cx="534377" cy="259045"/>
    <xdr:sp macro="" textlink="">
      <xdr:nvSpPr>
        <xdr:cNvPr id="251" name="テキスト ボックス 250"/>
        <xdr:cNvSpPr txBox="1"/>
      </xdr:nvSpPr>
      <xdr:spPr>
        <a:xfrm>
          <a:off x="863111" y="1634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41923</xdr:rowOff>
    </xdr:from>
    <xdr:to>
      <xdr:col>24</xdr:col>
      <xdr:colOff>114300</xdr:colOff>
      <xdr:row>96</xdr:row>
      <xdr:rowOff>143523</xdr:rowOff>
    </xdr:to>
    <xdr:sp macro="" textlink="">
      <xdr:nvSpPr>
        <xdr:cNvPr id="257" name="楕円 256"/>
        <xdr:cNvSpPr/>
      </xdr:nvSpPr>
      <xdr:spPr>
        <a:xfrm>
          <a:off x="4584700" y="1650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20350</xdr:rowOff>
    </xdr:from>
    <xdr:ext cx="534377" cy="259045"/>
    <xdr:sp macro="" textlink="">
      <xdr:nvSpPr>
        <xdr:cNvPr id="258" name="扶助費該当値テキスト"/>
        <xdr:cNvSpPr txBox="1"/>
      </xdr:nvSpPr>
      <xdr:spPr>
        <a:xfrm>
          <a:off x="4686300" y="1647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69191</xdr:rowOff>
    </xdr:from>
    <xdr:to>
      <xdr:col>20</xdr:col>
      <xdr:colOff>38100</xdr:colOff>
      <xdr:row>96</xdr:row>
      <xdr:rowOff>170791</xdr:rowOff>
    </xdr:to>
    <xdr:sp macro="" textlink="">
      <xdr:nvSpPr>
        <xdr:cNvPr id="259" name="楕円 258"/>
        <xdr:cNvSpPr/>
      </xdr:nvSpPr>
      <xdr:spPr>
        <a:xfrm>
          <a:off x="3746500" y="1652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161918</xdr:rowOff>
    </xdr:from>
    <xdr:ext cx="534377" cy="259045"/>
    <xdr:sp macro="" textlink="">
      <xdr:nvSpPr>
        <xdr:cNvPr id="260" name="テキスト ボックス 259"/>
        <xdr:cNvSpPr txBox="1"/>
      </xdr:nvSpPr>
      <xdr:spPr>
        <a:xfrm>
          <a:off x="3530111" y="1662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134865</xdr:rowOff>
    </xdr:from>
    <xdr:to>
      <xdr:col>15</xdr:col>
      <xdr:colOff>101600</xdr:colOff>
      <xdr:row>97</xdr:row>
      <xdr:rowOff>65015</xdr:rowOff>
    </xdr:to>
    <xdr:sp macro="" textlink="">
      <xdr:nvSpPr>
        <xdr:cNvPr id="261" name="楕円 260"/>
        <xdr:cNvSpPr/>
      </xdr:nvSpPr>
      <xdr:spPr>
        <a:xfrm>
          <a:off x="2857500" y="1659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56142</xdr:rowOff>
    </xdr:from>
    <xdr:ext cx="534377" cy="259045"/>
    <xdr:sp macro="" textlink="">
      <xdr:nvSpPr>
        <xdr:cNvPr id="262" name="テキスト ボックス 261"/>
        <xdr:cNvSpPr txBox="1"/>
      </xdr:nvSpPr>
      <xdr:spPr>
        <a:xfrm>
          <a:off x="2641111" y="1668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46610</xdr:rowOff>
    </xdr:from>
    <xdr:to>
      <xdr:col>10</xdr:col>
      <xdr:colOff>165100</xdr:colOff>
      <xdr:row>97</xdr:row>
      <xdr:rowOff>148210</xdr:rowOff>
    </xdr:to>
    <xdr:sp macro="" textlink="">
      <xdr:nvSpPr>
        <xdr:cNvPr id="263" name="楕円 262"/>
        <xdr:cNvSpPr/>
      </xdr:nvSpPr>
      <xdr:spPr>
        <a:xfrm>
          <a:off x="1968500" y="1667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139337</xdr:rowOff>
    </xdr:from>
    <xdr:ext cx="534377" cy="259045"/>
    <xdr:sp macro="" textlink="">
      <xdr:nvSpPr>
        <xdr:cNvPr id="264" name="テキスト ボックス 263"/>
        <xdr:cNvSpPr txBox="1"/>
      </xdr:nvSpPr>
      <xdr:spPr>
        <a:xfrm>
          <a:off x="1752111" y="167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107824</xdr:rowOff>
    </xdr:from>
    <xdr:to>
      <xdr:col>6</xdr:col>
      <xdr:colOff>38100</xdr:colOff>
      <xdr:row>98</xdr:row>
      <xdr:rowOff>37974</xdr:rowOff>
    </xdr:to>
    <xdr:sp macro="" textlink="">
      <xdr:nvSpPr>
        <xdr:cNvPr id="265" name="楕円 264"/>
        <xdr:cNvSpPr/>
      </xdr:nvSpPr>
      <xdr:spPr>
        <a:xfrm>
          <a:off x="1079500" y="1673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29101</xdr:rowOff>
    </xdr:from>
    <xdr:ext cx="534377" cy="259045"/>
    <xdr:sp macro="" textlink="">
      <xdr:nvSpPr>
        <xdr:cNvPr id="266" name="テキスト ボックス 265"/>
        <xdr:cNvSpPr txBox="1"/>
      </xdr:nvSpPr>
      <xdr:spPr>
        <a:xfrm>
          <a:off x="863111" y="1683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7417</xdr:rowOff>
    </xdr:from>
    <xdr:to>
      <xdr:col>54</xdr:col>
      <xdr:colOff>189865</xdr:colOff>
      <xdr:row>39</xdr:row>
      <xdr:rowOff>2692</xdr:rowOff>
    </xdr:to>
    <xdr:cxnSp macro="">
      <xdr:nvCxnSpPr>
        <xdr:cNvPr id="292" name="直線コネクタ 291"/>
        <xdr:cNvCxnSpPr/>
      </xdr:nvCxnSpPr>
      <xdr:spPr>
        <a:xfrm flipV="1">
          <a:off x="10475595" y="5322367"/>
          <a:ext cx="1270" cy="136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6519</xdr:rowOff>
    </xdr:from>
    <xdr:ext cx="469744" cy="259045"/>
    <xdr:sp macro="" textlink="">
      <xdr:nvSpPr>
        <xdr:cNvPr id="293" name="補助費等最小値テキスト"/>
        <xdr:cNvSpPr txBox="1"/>
      </xdr:nvSpPr>
      <xdr:spPr>
        <a:xfrm>
          <a:off x="10528300" y="669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2692</xdr:rowOff>
    </xdr:from>
    <xdr:to>
      <xdr:col>55</xdr:col>
      <xdr:colOff>88900</xdr:colOff>
      <xdr:row>39</xdr:row>
      <xdr:rowOff>2692</xdr:rowOff>
    </xdr:to>
    <xdr:cxnSp macro="">
      <xdr:nvCxnSpPr>
        <xdr:cNvPr id="294" name="直線コネクタ 293"/>
        <xdr:cNvCxnSpPr/>
      </xdr:nvCxnSpPr>
      <xdr:spPr>
        <a:xfrm>
          <a:off x="10388600" y="6689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125544</xdr:rowOff>
    </xdr:from>
    <xdr:ext cx="599010" cy="259045"/>
    <xdr:sp macro="" textlink="">
      <xdr:nvSpPr>
        <xdr:cNvPr id="295" name="補助費等最大値テキスト"/>
        <xdr:cNvSpPr txBox="1"/>
      </xdr:nvSpPr>
      <xdr:spPr>
        <a:xfrm>
          <a:off x="10528300" y="5097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7417</xdr:rowOff>
    </xdr:from>
    <xdr:to>
      <xdr:col>55</xdr:col>
      <xdr:colOff>88900</xdr:colOff>
      <xdr:row>31</xdr:row>
      <xdr:rowOff>7417</xdr:rowOff>
    </xdr:to>
    <xdr:cxnSp macro="">
      <xdr:nvCxnSpPr>
        <xdr:cNvPr id="296" name="直線コネクタ 295"/>
        <xdr:cNvCxnSpPr/>
      </xdr:nvCxnSpPr>
      <xdr:spPr>
        <a:xfrm>
          <a:off x="10388600" y="5322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98715</xdr:rowOff>
    </xdr:from>
    <xdr:to>
      <xdr:col>55</xdr:col>
      <xdr:colOff>0</xdr:colOff>
      <xdr:row>38</xdr:row>
      <xdr:rowOff>160622</xdr:rowOff>
    </xdr:to>
    <xdr:cxnSp macro="">
      <xdr:nvCxnSpPr>
        <xdr:cNvPr id="297" name="直線コネクタ 296"/>
        <xdr:cNvCxnSpPr/>
      </xdr:nvCxnSpPr>
      <xdr:spPr>
        <a:xfrm flipV="1">
          <a:off x="9639300" y="6613815"/>
          <a:ext cx="838200" cy="6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110035</xdr:rowOff>
    </xdr:from>
    <xdr:ext cx="534377" cy="259045"/>
    <xdr:sp macro="" textlink="">
      <xdr:nvSpPr>
        <xdr:cNvPr id="298" name="補助費等平均値テキスト"/>
        <xdr:cNvSpPr txBox="1"/>
      </xdr:nvSpPr>
      <xdr:spPr>
        <a:xfrm>
          <a:off x="10528300" y="6282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87158</xdr:rowOff>
    </xdr:from>
    <xdr:to>
      <xdr:col>55</xdr:col>
      <xdr:colOff>50800</xdr:colOff>
      <xdr:row>38</xdr:row>
      <xdr:rowOff>17308</xdr:rowOff>
    </xdr:to>
    <xdr:sp macro="" textlink="">
      <xdr:nvSpPr>
        <xdr:cNvPr id="299" name="フローチャート: 判断 298"/>
        <xdr:cNvSpPr/>
      </xdr:nvSpPr>
      <xdr:spPr>
        <a:xfrm>
          <a:off x="104267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160622</xdr:rowOff>
    </xdr:from>
    <xdr:to>
      <xdr:col>50</xdr:col>
      <xdr:colOff>114300</xdr:colOff>
      <xdr:row>39</xdr:row>
      <xdr:rowOff>4086</xdr:rowOff>
    </xdr:to>
    <xdr:cxnSp macro="">
      <xdr:nvCxnSpPr>
        <xdr:cNvPr id="300" name="直線コネクタ 299"/>
        <xdr:cNvCxnSpPr/>
      </xdr:nvCxnSpPr>
      <xdr:spPr>
        <a:xfrm flipV="1">
          <a:off x="8750300" y="6675722"/>
          <a:ext cx="889000" cy="1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98077</xdr:rowOff>
    </xdr:from>
    <xdr:to>
      <xdr:col>50</xdr:col>
      <xdr:colOff>165100</xdr:colOff>
      <xdr:row>38</xdr:row>
      <xdr:rowOff>28226</xdr:rowOff>
    </xdr:to>
    <xdr:sp macro="" textlink="">
      <xdr:nvSpPr>
        <xdr:cNvPr id="301" name="フローチャート: 判断 300"/>
        <xdr:cNvSpPr/>
      </xdr:nvSpPr>
      <xdr:spPr>
        <a:xfrm>
          <a:off x="9588500" y="644172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44754</xdr:rowOff>
    </xdr:from>
    <xdr:ext cx="534377" cy="259045"/>
    <xdr:sp macro="" textlink="">
      <xdr:nvSpPr>
        <xdr:cNvPr id="302" name="テキスト ボックス 301"/>
        <xdr:cNvSpPr txBox="1"/>
      </xdr:nvSpPr>
      <xdr:spPr>
        <a:xfrm>
          <a:off x="9372111" y="621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4086</xdr:rowOff>
    </xdr:from>
    <xdr:to>
      <xdr:col>45</xdr:col>
      <xdr:colOff>177800</xdr:colOff>
      <xdr:row>39</xdr:row>
      <xdr:rowOff>4532</xdr:rowOff>
    </xdr:to>
    <xdr:cxnSp macro="">
      <xdr:nvCxnSpPr>
        <xdr:cNvPr id="303" name="直線コネクタ 302"/>
        <xdr:cNvCxnSpPr/>
      </xdr:nvCxnSpPr>
      <xdr:spPr>
        <a:xfrm flipV="1">
          <a:off x="7861300" y="6690636"/>
          <a:ext cx="889000" cy="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104260</xdr:rowOff>
    </xdr:from>
    <xdr:to>
      <xdr:col>46</xdr:col>
      <xdr:colOff>38100</xdr:colOff>
      <xdr:row>38</xdr:row>
      <xdr:rowOff>34410</xdr:rowOff>
    </xdr:to>
    <xdr:sp macro="" textlink="">
      <xdr:nvSpPr>
        <xdr:cNvPr id="304" name="フローチャート: 判断 303"/>
        <xdr:cNvSpPr/>
      </xdr:nvSpPr>
      <xdr:spPr>
        <a:xfrm>
          <a:off x="8699500" y="644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50937</xdr:rowOff>
    </xdr:from>
    <xdr:ext cx="534377" cy="259045"/>
    <xdr:sp macro="" textlink="">
      <xdr:nvSpPr>
        <xdr:cNvPr id="305" name="テキスト ボックス 304"/>
        <xdr:cNvSpPr txBox="1"/>
      </xdr:nvSpPr>
      <xdr:spPr>
        <a:xfrm>
          <a:off x="8483111" y="622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159458</xdr:rowOff>
    </xdr:from>
    <xdr:to>
      <xdr:col>41</xdr:col>
      <xdr:colOff>50800</xdr:colOff>
      <xdr:row>39</xdr:row>
      <xdr:rowOff>4532</xdr:rowOff>
    </xdr:to>
    <xdr:cxnSp macro="">
      <xdr:nvCxnSpPr>
        <xdr:cNvPr id="306" name="直線コネクタ 305"/>
        <xdr:cNvCxnSpPr/>
      </xdr:nvCxnSpPr>
      <xdr:spPr>
        <a:xfrm>
          <a:off x="6972300" y="6674558"/>
          <a:ext cx="889000" cy="1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122853</xdr:rowOff>
    </xdr:from>
    <xdr:to>
      <xdr:col>41</xdr:col>
      <xdr:colOff>101600</xdr:colOff>
      <xdr:row>38</xdr:row>
      <xdr:rowOff>53003</xdr:rowOff>
    </xdr:to>
    <xdr:sp macro="" textlink="">
      <xdr:nvSpPr>
        <xdr:cNvPr id="307" name="フローチャート: 判断 306"/>
        <xdr:cNvSpPr/>
      </xdr:nvSpPr>
      <xdr:spPr>
        <a:xfrm>
          <a:off x="7810500" y="646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69530</xdr:rowOff>
    </xdr:from>
    <xdr:ext cx="534377" cy="259045"/>
    <xdr:sp macro="" textlink="">
      <xdr:nvSpPr>
        <xdr:cNvPr id="308" name="テキスト ボックス 307"/>
        <xdr:cNvSpPr txBox="1"/>
      </xdr:nvSpPr>
      <xdr:spPr>
        <a:xfrm>
          <a:off x="7594111" y="624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95703</xdr:rowOff>
    </xdr:from>
    <xdr:to>
      <xdr:col>36</xdr:col>
      <xdr:colOff>165100</xdr:colOff>
      <xdr:row>38</xdr:row>
      <xdr:rowOff>25853</xdr:rowOff>
    </xdr:to>
    <xdr:sp macro="" textlink="">
      <xdr:nvSpPr>
        <xdr:cNvPr id="309" name="フローチャート: 判断 308"/>
        <xdr:cNvSpPr/>
      </xdr:nvSpPr>
      <xdr:spPr>
        <a:xfrm>
          <a:off x="6921500" y="64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42380</xdr:rowOff>
    </xdr:from>
    <xdr:ext cx="534377" cy="259045"/>
    <xdr:sp macro="" textlink="">
      <xdr:nvSpPr>
        <xdr:cNvPr id="310" name="テキスト ボックス 309"/>
        <xdr:cNvSpPr txBox="1"/>
      </xdr:nvSpPr>
      <xdr:spPr>
        <a:xfrm>
          <a:off x="6705111" y="621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47915</xdr:rowOff>
    </xdr:from>
    <xdr:to>
      <xdr:col>55</xdr:col>
      <xdr:colOff>50800</xdr:colOff>
      <xdr:row>38</xdr:row>
      <xdr:rowOff>149515</xdr:rowOff>
    </xdr:to>
    <xdr:sp macro="" textlink="">
      <xdr:nvSpPr>
        <xdr:cNvPr id="316" name="楕円 315"/>
        <xdr:cNvSpPr/>
      </xdr:nvSpPr>
      <xdr:spPr>
        <a:xfrm>
          <a:off x="10426700" y="65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134292</xdr:rowOff>
    </xdr:from>
    <xdr:ext cx="534377" cy="259045"/>
    <xdr:sp macro="" textlink="">
      <xdr:nvSpPr>
        <xdr:cNvPr id="317" name="補助費等該当値テキスト"/>
        <xdr:cNvSpPr txBox="1"/>
      </xdr:nvSpPr>
      <xdr:spPr>
        <a:xfrm>
          <a:off x="10528300" y="647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109822</xdr:rowOff>
    </xdr:from>
    <xdr:to>
      <xdr:col>50</xdr:col>
      <xdr:colOff>165100</xdr:colOff>
      <xdr:row>39</xdr:row>
      <xdr:rowOff>39972</xdr:rowOff>
    </xdr:to>
    <xdr:sp macro="" textlink="">
      <xdr:nvSpPr>
        <xdr:cNvPr id="318" name="楕円 317"/>
        <xdr:cNvSpPr/>
      </xdr:nvSpPr>
      <xdr:spPr>
        <a:xfrm>
          <a:off x="9588500" y="662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31099</xdr:rowOff>
    </xdr:from>
    <xdr:ext cx="534377" cy="259045"/>
    <xdr:sp macro="" textlink="">
      <xdr:nvSpPr>
        <xdr:cNvPr id="319" name="テキスト ボックス 318"/>
        <xdr:cNvSpPr txBox="1"/>
      </xdr:nvSpPr>
      <xdr:spPr>
        <a:xfrm>
          <a:off x="9372111" y="671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124736</xdr:rowOff>
    </xdr:from>
    <xdr:to>
      <xdr:col>46</xdr:col>
      <xdr:colOff>38100</xdr:colOff>
      <xdr:row>39</xdr:row>
      <xdr:rowOff>54886</xdr:rowOff>
    </xdr:to>
    <xdr:sp macro="" textlink="">
      <xdr:nvSpPr>
        <xdr:cNvPr id="320" name="楕円 319"/>
        <xdr:cNvSpPr/>
      </xdr:nvSpPr>
      <xdr:spPr>
        <a:xfrm>
          <a:off x="8699500" y="663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46013</xdr:rowOff>
    </xdr:from>
    <xdr:ext cx="469744" cy="259045"/>
    <xdr:sp macro="" textlink="">
      <xdr:nvSpPr>
        <xdr:cNvPr id="321" name="テキスト ボックス 320"/>
        <xdr:cNvSpPr txBox="1"/>
      </xdr:nvSpPr>
      <xdr:spPr>
        <a:xfrm>
          <a:off x="8515428" y="6732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125182</xdr:rowOff>
    </xdr:from>
    <xdr:to>
      <xdr:col>41</xdr:col>
      <xdr:colOff>101600</xdr:colOff>
      <xdr:row>39</xdr:row>
      <xdr:rowOff>55332</xdr:rowOff>
    </xdr:to>
    <xdr:sp macro="" textlink="">
      <xdr:nvSpPr>
        <xdr:cNvPr id="322" name="楕円 321"/>
        <xdr:cNvSpPr/>
      </xdr:nvSpPr>
      <xdr:spPr>
        <a:xfrm>
          <a:off x="7810500" y="664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46459</xdr:rowOff>
    </xdr:from>
    <xdr:ext cx="469744" cy="259045"/>
    <xdr:sp macro="" textlink="">
      <xdr:nvSpPr>
        <xdr:cNvPr id="323" name="テキスト ボックス 322"/>
        <xdr:cNvSpPr txBox="1"/>
      </xdr:nvSpPr>
      <xdr:spPr>
        <a:xfrm>
          <a:off x="7626428" y="673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108658</xdr:rowOff>
    </xdr:from>
    <xdr:to>
      <xdr:col>36</xdr:col>
      <xdr:colOff>165100</xdr:colOff>
      <xdr:row>39</xdr:row>
      <xdr:rowOff>38808</xdr:rowOff>
    </xdr:to>
    <xdr:sp macro="" textlink="">
      <xdr:nvSpPr>
        <xdr:cNvPr id="324" name="楕円 323"/>
        <xdr:cNvSpPr/>
      </xdr:nvSpPr>
      <xdr:spPr>
        <a:xfrm>
          <a:off x="6921500" y="662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29935</xdr:rowOff>
    </xdr:from>
    <xdr:ext cx="534377" cy="259045"/>
    <xdr:sp macro="" textlink="">
      <xdr:nvSpPr>
        <xdr:cNvPr id="325" name="テキスト ボックス 324"/>
        <xdr:cNvSpPr txBox="1"/>
      </xdr:nvSpPr>
      <xdr:spPr>
        <a:xfrm>
          <a:off x="6705111" y="671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6" name="テキスト ボックス 335"/>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8" name="テキスト ボックス 337"/>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0" name="テキスト ボックス 339"/>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150627</xdr:rowOff>
    </xdr:from>
    <xdr:to>
      <xdr:col>54</xdr:col>
      <xdr:colOff>189865</xdr:colOff>
      <xdr:row>59</xdr:row>
      <xdr:rowOff>13787</xdr:rowOff>
    </xdr:to>
    <xdr:cxnSp macro="">
      <xdr:nvCxnSpPr>
        <xdr:cNvPr id="348" name="直線コネクタ 347"/>
        <xdr:cNvCxnSpPr/>
      </xdr:nvCxnSpPr>
      <xdr:spPr>
        <a:xfrm flipV="1">
          <a:off x="10475595" y="8894577"/>
          <a:ext cx="1270" cy="123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17614</xdr:rowOff>
    </xdr:from>
    <xdr:ext cx="534377" cy="259045"/>
    <xdr:sp macro="" textlink="">
      <xdr:nvSpPr>
        <xdr:cNvPr id="349" name="普通建設事業費最小値テキスト"/>
        <xdr:cNvSpPr txBox="1"/>
      </xdr:nvSpPr>
      <xdr:spPr>
        <a:xfrm>
          <a:off x="10528300" y="1013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13787</xdr:rowOff>
    </xdr:from>
    <xdr:to>
      <xdr:col>55</xdr:col>
      <xdr:colOff>88900</xdr:colOff>
      <xdr:row>59</xdr:row>
      <xdr:rowOff>13787</xdr:rowOff>
    </xdr:to>
    <xdr:cxnSp macro="">
      <xdr:nvCxnSpPr>
        <xdr:cNvPr id="350" name="直線コネクタ 349"/>
        <xdr:cNvCxnSpPr/>
      </xdr:nvCxnSpPr>
      <xdr:spPr>
        <a:xfrm>
          <a:off x="10388600" y="10129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97304</xdr:rowOff>
    </xdr:from>
    <xdr:ext cx="534377" cy="259045"/>
    <xdr:sp macro="" textlink="">
      <xdr:nvSpPr>
        <xdr:cNvPr id="351" name="普通建設事業費最大値テキスト"/>
        <xdr:cNvSpPr txBox="1"/>
      </xdr:nvSpPr>
      <xdr:spPr>
        <a:xfrm>
          <a:off x="10528300" y="866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150627</xdr:rowOff>
    </xdr:from>
    <xdr:to>
      <xdr:col>55</xdr:col>
      <xdr:colOff>88900</xdr:colOff>
      <xdr:row>51</xdr:row>
      <xdr:rowOff>150627</xdr:rowOff>
    </xdr:to>
    <xdr:cxnSp macro="">
      <xdr:nvCxnSpPr>
        <xdr:cNvPr id="352" name="直線コネクタ 351"/>
        <xdr:cNvCxnSpPr/>
      </xdr:nvCxnSpPr>
      <xdr:spPr>
        <a:xfrm>
          <a:off x="10388600" y="889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143221</xdr:rowOff>
    </xdr:from>
    <xdr:to>
      <xdr:col>55</xdr:col>
      <xdr:colOff>0</xdr:colOff>
      <xdr:row>58</xdr:row>
      <xdr:rowOff>95443</xdr:rowOff>
    </xdr:to>
    <xdr:cxnSp macro="">
      <xdr:nvCxnSpPr>
        <xdr:cNvPr id="353" name="直線コネクタ 352"/>
        <xdr:cNvCxnSpPr/>
      </xdr:nvCxnSpPr>
      <xdr:spPr>
        <a:xfrm>
          <a:off x="9639300" y="9572971"/>
          <a:ext cx="838200" cy="46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153542</xdr:rowOff>
    </xdr:from>
    <xdr:ext cx="534377" cy="259045"/>
    <xdr:sp macro="" textlink="">
      <xdr:nvSpPr>
        <xdr:cNvPr id="354" name="普通建設事業費平均値テキスト"/>
        <xdr:cNvSpPr txBox="1"/>
      </xdr:nvSpPr>
      <xdr:spPr>
        <a:xfrm>
          <a:off x="10528300" y="9583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130665</xdr:rowOff>
    </xdr:from>
    <xdr:to>
      <xdr:col>55</xdr:col>
      <xdr:colOff>50800</xdr:colOff>
      <xdr:row>57</xdr:row>
      <xdr:rowOff>60815</xdr:rowOff>
    </xdr:to>
    <xdr:sp macro="" textlink="">
      <xdr:nvSpPr>
        <xdr:cNvPr id="355" name="フローチャート: 判断 354"/>
        <xdr:cNvSpPr/>
      </xdr:nvSpPr>
      <xdr:spPr>
        <a:xfrm>
          <a:off x="10426700" y="97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143221</xdr:rowOff>
    </xdr:from>
    <xdr:to>
      <xdr:col>50</xdr:col>
      <xdr:colOff>114300</xdr:colOff>
      <xdr:row>58</xdr:row>
      <xdr:rowOff>5649</xdr:rowOff>
    </xdr:to>
    <xdr:cxnSp macro="">
      <xdr:nvCxnSpPr>
        <xdr:cNvPr id="356" name="直線コネクタ 355"/>
        <xdr:cNvCxnSpPr/>
      </xdr:nvCxnSpPr>
      <xdr:spPr>
        <a:xfrm flipV="1">
          <a:off x="8750300" y="9572971"/>
          <a:ext cx="889000" cy="37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121362</xdr:rowOff>
    </xdr:from>
    <xdr:to>
      <xdr:col>50</xdr:col>
      <xdr:colOff>165100</xdr:colOff>
      <xdr:row>56</xdr:row>
      <xdr:rowOff>51512</xdr:rowOff>
    </xdr:to>
    <xdr:sp macro="" textlink="">
      <xdr:nvSpPr>
        <xdr:cNvPr id="357" name="フローチャート: 判断 356"/>
        <xdr:cNvSpPr/>
      </xdr:nvSpPr>
      <xdr:spPr>
        <a:xfrm>
          <a:off x="9588500" y="955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42639</xdr:rowOff>
    </xdr:from>
    <xdr:ext cx="534377" cy="259045"/>
    <xdr:sp macro="" textlink="">
      <xdr:nvSpPr>
        <xdr:cNvPr id="358" name="テキスト ボックス 357"/>
        <xdr:cNvSpPr txBox="1"/>
      </xdr:nvSpPr>
      <xdr:spPr>
        <a:xfrm>
          <a:off x="9372111" y="964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5649</xdr:rowOff>
    </xdr:from>
    <xdr:to>
      <xdr:col>45</xdr:col>
      <xdr:colOff>177800</xdr:colOff>
      <xdr:row>58</xdr:row>
      <xdr:rowOff>27023</xdr:rowOff>
    </xdr:to>
    <xdr:cxnSp macro="">
      <xdr:nvCxnSpPr>
        <xdr:cNvPr id="359" name="直線コネクタ 358"/>
        <xdr:cNvCxnSpPr/>
      </xdr:nvCxnSpPr>
      <xdr:spPr>
        <a:xfrm flipV="1">
          <a:off x="7861300" y="9949749"/>
          <a:ext cx="8890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148496</xdr:rowOff>
    </xdr:from>
    <xdr:to>
      <xdr:col>46</xdr:col>
      <xdr:colOff>38100</xdr:colOff>
      <xdr:row>56</xdr:row>
      <xdr:rowOff>78646</xdr:rowOff>
    </xdr:to>
    <xdr:sp macro="" textlink="">
      <xdr:nvSpPr>
        <xdr:cNvPr id="360" name="フローチャート: 判断 359"/>
        <xdr:cNvSpPr/>
      </xdr:nvSpPr>
      <xdr:spPr>
        <a:xfrm>
          <a:off x="8699500" y="957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95173</xdr:rowOff>
    </xdr:from>
    <xdr:ext cx="534377" cy="259045"/>
    <xdr:sp macro="" textlink="">
      <xdr:nvSpPr>
        <xdr:cNvPr id="361" name="テキスト ボックス 360"/>
        <xdr:cNvSpPr txBox="1"/>
      </xdr:nvSpPr>
      <xdr:spPr>
        <a:xfrm>
          <a:off x="8483111" y="935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27023</xdr:rowOff>
    </xdr:from>
    <xdr:to>
      <xdr:col>41</xdr:col>
      <xdr:colOff>50800</xdr:colOff>
      <xdr:row>58</xdr:row>
      <xdr:rowOff>133071</xdr:rowOff>
    </xdr:to>
    <xdr:cxnSp macro="">
      <xdr:nvCxnSpPr>
        <xdr:cNvPr id="362" name="直線コネクタ 361"/>
        <xdr:cNvCxnSpPr/>
      </xdr:nvCxnSpPr>
      <xdr:spPr>
        <a:xfrm flipV="1">
          <a:off x="6972300" y="9971123"/>
          <a:ext cx="889000" cy="10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147170</xdr:rowOff>
    </xdr:from>
    <xdr:to>
      <xdr:col>41</xdr:col>
      <xdr:colOff>101600</xdr:colOff>
      <xdr:row>56</xdr:row>
      <xdr:rowOff>77320</xdr:rowOff>
    </xdr:to>
    <xdr:sp macro="" textlink="">
      <xdr:nvSpPr>
        <xdr:cNvPr id="363" name="フローチャート: 判断 362"/>
        <xdr:cNvSpPr/>
      </xdr:nvSpPr>
      <xdr:spPr>
        <a:xfrm>
          <a:off x="7810500" y="9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93847</xdr:rowOff>
    </xdr:from>
    <xdr:ext cx="534377" cy="259045"/>
    <xdr:sp macro="" textlink="">
      <xdr:nvSpPr>
        <xdr:cNvPr id="364" name="テキスト ボックス 363"/>
        <xdr:cNvSpPr txBox="1"/>
      </xdr:nvSpPr>
      <xdr:spPr>
        <a:xfrm>
          <a:off x="7594111" y="935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29076</xdr:rowOff>
    </xdr:from>
    <xdr:to>
      <xdr:col>36</xdr:col>
      <xdr:colOff>165100</xdr:colOff>
      <xdr:row>55</xdr:row>
      <xdr:rowOff>130676</xdr:rowOff>
    </xdr:to>
    <xdr:sp macro="" textlink="">
      <xdr:nvSpPr>
        <xdr:cNvPr id="365" name="フローチャート: 判断 364"/>
        <xdr:cNvSpPr/>
      </xdr:nvSpPr>
      <xdr:spPr>
        <a:xfrm>
          <a:off x="6921500" y="94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147203</xdr:rowOff>
    </xdr:from>
    <xdr:ext cx="534377" cy="259045"/>
    <xdr:sp macro="" textlink="">
      <xdr:nvSpPr>
        <xdr:cNvPr id="366" name="テキスト ボックス 365"/>
        <xdr:cNvSpPr txBox="1"/>
      </xdr:nvSpPr>
      <xdr:spPr>
        <a:xfrm>
          <a:off x="6705111" y="923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44643</xdr:rowOff>
    </xdr:from>
    <xdr:to>
      <xdr:col>55</xdr:col>
      <xdr:colOff>50800</xdr:colOff>
      <xdr:row>58</xdr:row>
      <xdr:rowOff>146243</xdr:rowOff>
    </xdr:to>
    <xdr:sp macro="" textlink="">
      <xdr:nvSpPr>
        <xdr:cNvPr id="372" name="楕円 371"/>
        <xdr:cNvSpPr/>
      </xdr:nvSpPr>
      <xdr:spPr>
        <a:xfrm>
          <a:off x="10426700" y="998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131020</xdr:rowOff>
    </xdr:from>
    <xdr:ext cx="534377" cy="259045"/>
    <xdr:sp macro="" textlink="">
      <xdr:nvSpPr>
        <xdr:cNvPr id="373" name="普通建設事業費該当値テキスト"/>
        <xdr:cNvSpPr txBox="1"/>
      </xdr:nvSpPr>
      <xdr:spPr>
        <a:xfrm>
          <a:off x="10528300" y="990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92421</xdr:rowOff>
    </xdr:from>
    <xdr:to>
      <xdr:col>50</xdr:col>
      <xdr:colOff>165100</xdr:colOff>
      <xdr:row>56</xdr:row>
      <xdr:rowOff>22571</xdr:rowOff>
    </xdr:to>
    <xdr:sp macro="" textlink="">
      <xdr:nvSpPr>
        <xdr:cNvPr id="374" name="楕円 373"/>
        <xdr:cNvSpPr/>
      </xdr:nvSpPr>
      <xdr:spPr>
        <a:xfrm>
          <a:off x="9588500" y="952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39098</xdr:rowOff>
    </xdr:from>
    <xdr:ext cx="534377" cy="259045"/>
    <xdr:sp macro="" textlink="">
      <xdr:nvSpPr>
        <xdr:cNvPr id="375" name="テキスト ボックス 374"/>
        <xdr:cNvSpPr txBox="1"/>
      </xdr:nvSpPr>
      <xdr:spPr>
        <a:xfrm>
          <a:off x="9372111" y="929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126299</xdr:rowOff>
    </xdr:from>
    <xdr:to>
      <xdr:col>46</xdr:col>
      <xdr:colOff>38100</xdr:colOff>
      <xdr:row>58</xdr:row>
      <xdr:rowOff>56449</xdr:rowOff>
    </xdr:to>
    <xdr:sp macro="" textlink="">
      <xdr:nvSpPr>
        <xdr:cNvPr id="376" name="楕円 375"/>
        <xdr:cNvSpPr/>
      </xdr:nvSpPr>
      <xdr:spPr>
        <a:xfrm>
          <a:off x="8699500" y="989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47576</xdr:rowOff>
    </xdr:from>
    <xdr:ext cx="534377" cy="259045"/>
    <xdr:sp macro="" textlink="">
      <xdr:nvSpPr>
        <xdr:cNvPr id="377" name="テキスト ボックス 376"/>
        <xdr:cNvSpPr txBox="1"/>
      </xdr:nvSpPr>
      <xdr:spPr>
        <a:xfrm>
          <a:off x="8483111" y="999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147673</xdr:rowOff>
    </xdr:from>
    <xdr:to>
      <xdr:col>41</xdr:col>
      <xdr:colOff>101600</xdr:colOff>
      <xdr:row>58</xdr:row>
      <xdr:rowOff>77823</xdr:rowOff>
    </xdr:to>
    <xdr:sp macro="" textlink="">
      <xdr:nvSpPr>
        <xdr:cNvPr id="378" name="楕円 377"/>
        <xdr:cNvSpPr/>
      </xdr:nvSpPr>
      <xdr:spPr>
        <a:xfrm>
          <a:off x="7810500" y="992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68950</xdr:rowOff>
    </xdr:from>
    <xdr:ext cx="534377" cy="259045"/>
    <xdr:sp macro="" textlink="">
      <xdr:nvSpPr>
        <xdr:cNvPr id="379" name="テキスト ボックス 378"/>
        <xdr:cNvSpPr txBox="1"/>
      </xdr:nvSpPr>
      <xdr:spPr>
        <a:xfrm>
          <a:off x="7594111" y="1001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82271</xdr:rowOff>
    </xdr:from>
    <xdr:to>
      <xdr:col>36</xdr:col>
      <xdr:colOff>165100</xdr:colOff>
      <xdr:row>59</xdr:row>
      <xdr:rowOff>12421</xdr:rowOff>
    </xdr:to>
    <xdr:sp macro="" textlink="">
      <xdr:nvSpPr>
        <xdr:cNvPr id="380" name="楕円 379"/>
        <xdr:cNvSpPr/>
      </xdr:nvSpPr>
      <xdr:spPr>
        <a:xfrm>
          <a:off x="6921500" y="1002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3548</xdr:rowOff>
    </xdr:from>
    <xdr:ext cx="534377" cy="259045"/>
    <xdr:sp macro="" textlink="">
      <xdr:nvSpPr>
        <xdr:cNvPr id="381" name="テキスト ボックス 380"/>
        <xdr:cNvSpPr txBox="1"/>
      </xdr:nvSpPr>
      <xdr:spPr>
        <a:xfrm>
          <a:off x="6705111" y="1011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152227</xdr:rowOff>
    </xdr:from>
    <xdr:to>
      <xdr:col>54</xdr:col>
      <xdr:colOff>189865</xdr:colOff>
      <xdr:row>78</xdr:row>
      <xdr:rowOff>119309</xdr:rowOff>
    </xdr:to>
    <xdr:cxnSp macro="">
      <xdr:nvCxnSpPr>
        <xdr:cNvPr id="403" name="直線コネクタ 402"/>
        <xdr:cNvCxnSpPr/>
      </xdr:nvCxnSpPr>
      <xdr:spPr>
        <a:xfrm flipV="1">
          <a:off x="10475595" y="12153727"/>
          <a:ext cx="1270" cy="1338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123136</xdr:rowOff>
    </xdr:from>
    <xdr:ext cx="378565" cy="259045"/>
    <xdr:sp macro="" textlink="">
      <xdr:nvSpPr>
        <xdr:cNvPr id="404" name="普通建設事業費 （ うち新規整備　）最小値テキスト"/>
        <xdr:cNvSpPr txBox="1"/>
      </xdr:nvSpPr>
      <xdr:spPr>
        <a:xfrm>
          <a:off x="10528300" y="13496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119309</xdr:rowOff>
    </xdr:from>
    <xdr:to>
      <xdr:col>55</xdr:col>
      <xdr:colOff>88900</xdr:colOff>
      <xdr:row>78</xdr:row>
      <xdr:rowOff>119309</xdr:rowOff>
    </xdr:to>
    <xdr:cxnSp macro="">
      <xdr:nvCxnSpPr>
        <xdr:cNvPr id="405" name="直線コネクタ 404"/>
        <xdr:cNvCxnSpPr/>
      </xdr:nvCxnSpPr>
      <xdr:spPr>
        <a:xfrm>
          <a:off x="10388600" y="13492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98904</xdr:rowOff>
    </xdr:from>
    <xdr:ext cx="534377" cy="259045"/>
    <xdr:sp macro="" textlink="">
      <xdr:nvSpPr>
        <xdr:cNvPr id="406" name="普通建設事業費 （ うち新規整備　）最大値テキスト"/>
        <xdr:cNvSpPr txBox="1"/>
      </xdr:nvSpPr>
      <xdr:spPr>
        <a:xfrm>
          <a:off x="10528300" y="1192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152227</xdr:rowOff>
    </xdr:from>
    <xdr:to>
      <xdr:col>55</xdr:col>
      <xdr:colOff>88900</xdr:colOff>
      <xdr:row>70</xdr:row>
      <xdr:rowOff>152227</xdr:rowOff>
    </xdr:to>
    <xdr:cxnSp macro="">
      <xdr:nvCxnSpPr>
        <xdr:cNvPr id="407" name="直線コネクタ 406"/>
        <xdr:cNvCxnSpPr/>
      </xdr:nvCxnSpPr>
      <xdr:spPr>
        <a:xfrm>
          <a:off x="10388600" y="1215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37790</xdr:rowOff>
    </xdr:from>
    <xdr:to>
      <xdr:col>55</xdr:col>
      <xdr:colOff>0</xdr:colOff>
      <xdr:row>77</xdr:row>
      <xdr:rowOff>156479</xdr:rowOff>
    </xdr:to>
    <xdr:cxnSp macro="">
      <xdr:nvCxnSpPr>
        <xdr:cNvPr id="408" name="直線コネクタ 407"/>
        <xdr:cNvCxnSpPr/>
      </xdr:nvCxnSpPr>
      <xdr:spPr>
        <a:xfrm>
          <a:off x="9639300" y="12382190"/>
          <a:ext cx="838200" cy="97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86220</xdr:rowOff>
    </xdr:from>
    <xdr:ext cx="469744" cy="259045"/>
    <xdr:sp macro="" textlink="">
      <xdr:nvSpPr>
        <xdr:cNvPr id="409" name="普通建設事業費 （ うち新規整備　）平均値テキスト"/>
        <xdr:cNvSpPr txBox="1"/>
      </xdr:nvSpPr>
      <xdr:spPr>
        <a:xfrm>
          <a:off x="10528300" y="12944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63342</xdr:rowOff>
    </xdr:from>
    <xdr:to>
      <xdr:col>55</xdr:col>
      <xdr:colOff>50800</xdr:colOff>
      <xdr:row>76</xdr:row>
      <xdr:rowOff>164942</xdr:rowOff>
    </xdr:to>
    <xdr:sp macro="" textlink="">
      <xdr:nvSpPr>
        <xdr:cNvPr id="410" name="フローチャート: 判断 409"/>
        <xdr:cNvSpPr/>
      </xdr:nvSpPr>
      <xdr:spPr>
        <a:xfrm>
          <a:off x="104267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37790</xdr:rowOff>
    </xdr:from>
    <xdr:to>
      <xdr:col>50</xdr:col>
      <xdr:colOff>114300</xdr:colOff>
      <xdr:row>76</xdr:row>
      <xdr:rowOff>4643</xdr:rowOff>
    </xdr:to>
    <xdr:cxnSp macro="">
      <xdr:nvCxnSpPr>
        <xdr:cNvPr id="411" name="直線コネクタ 410"/>
        <xdr:cNvCxnSpPr/>
      </xdr:nvCxnSpPr>
      <xdr:spPr>
        <a:xfrm flipV="1">
          <a:off x="8750300" y="12382190"/>
          <a:ext cx="889000" cy="65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124790</xdr:rowOff>
    </xdr:from>
    <xdr:to>
      <xdr:col>50</xdr:col>
      <xdr:colOff>165100</xdr:colOff>
      <xdr:row>76</xdr:row>
      <xdr:rowOff>54939</xdr:rowOff>
    </xdr:to>
    <xdr:sp macro="" textlink="">
      <xdr:nvSpPr>
        <xdr:cNvPr id="412" name="フローチャート: 判断 411"/>
        <xdr:cNvSpPr/>
      </xdr:nvSpPr>
      <xdr:spPr>
        <a:xfrm>
          <a:off x="9588500" y="129835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46068</xdr:rowOff>
    </xdr:from>
    <xdr:ext cx="534377" cy="259045"/>
    <xdr:sp macro="" textlink="">
      <xdr:nvSpPr>
        <xdr:cNvPr id="413" name="テキスト ボックス 412"/>
        <xdr:cNvSpPr txBox="1"/>
      </xdr:nvSpPr>
      <xdr:spPr>
        <a:xfrm>
          <a:off x="9372111" y="1307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164388</xdr:rowOff>
    </xdr:from>
    <xdr:to>
      <xdr:col>45</xdr:col>
      <xdr:colOff>177800</xdr:colOff>
      <xdr:row>76</xdr:row>
      <xdr:rowOff>4643</xdr:rowOff>
    </xdr:to>
    <xdr:cxnSp macro="">
      <xdr:nvCxnSpPr>
        <xdr:cNvPr id="414" name="直線コネクタ 413"/>
        <xdr:cNvCxnSpPr/>
      </xdr:nvCxnSpPr>
      <xdr:spPr>
        <a:xfrm>
          <a:off x="7861300" y="13023138"/>
          <a:ext cx="889000" cy="1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165939</xdr:rowOff>
    </xdr:from>
    <xdr:to>
      <xdr:col>46</xdr:col>
      <xdr:colOff>38100</xdr:colOff>
      <xdr:row>76</xdr:row>
      <xdr:rowOff>96089</xdr:rowOff>
    </xdr:to>
    <xdr:sp macro="" textlink="">
      <xdr:nvSpPr>
        <xdr:cNvPr id="415" name="フローチャート: 判断 414"/>
        <xdr:cNvSpPr/>
      </xdr:nvSpPr>
      <xdr:spPr>
        <a:xfrm>
          <a:off x="8699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87216</xdr:rowOff>
    </xdr:from>
    <xdr:ext cx="469744" cy="259045"/>
    <xdr:sp macro="" textlink="">
      <xdr:nvSpPr>
        <xdr:cNvPr id="416" name="テキスト ボックス 415"/>
        <xdr:cNvSpPr txBox="1"/>
      </xdr:nvSpPr>
      <xdr:spPr>
        <a:xfrm>
          <a:off x="8515428" y="1311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164388</xdr:rowOff>
    </xdr:from>
    <xdr:to>
      <xdr:col>41</xdr:col>
      <xdr:colOff>50800</xdr:colOff>
      <xdr:row>77</xdr:row>
      <xdr:rowOff>61199</xdr:rowOff>
    </xdr:to>
    <xdr:cxnSp macro="">
      <xdr:nvCxnSpPr>
        <xdr:cNvPr id="417" name="直線コネクタ 416"/>
        <xdr:cNvCxnSpPr/>
      </xdr:nvCxnSpPr>
      <xdr:spPr>
        <a:xfrm flipV="1">
          <a:off x="6972300" y="13023138"/>
          <a:ext cx="889000" cy="23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104262</xdr:rowOff>
    </xdr:from>
    <xdr:to>
      <xdr:col>41</xdr:col>
      <xdr:colOff>101600</xdr:colOff>
      <xdr:row>75</xdr:row>
      <xdr:rowOff>34412</xdr:rowOff>
    </xdr:to>
    <xdr:sp macro="" textlink="">
      <xdr:nvSpPr>
        <xdr:cNvPr id="418" name="フローチャート: 判断 417"/>
        <xdr:cNvSpPr/>
      </xdr:nvSpPr>
      <xdr:spPr>
        <a:xfrm>
          <a:off x="7810500" y="1279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50939</xdr:rowOff>
    </xdr:from>
    <xdr:ext cx="534377" cy="259045"/>
    <xdr:sp macro="" textlink="">
      <xdr:nvSpPr>
        <xdr:cNvPr id="419" name="テキスト ボックス 418"/>
        <xdr:cNvSpPr txBox="1"/>
      </xdr:nvSpPr>
      <xdr:spPr>
        <a:xfrm>
          <a:off x="7594111" y="1256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50312</xdr:rowOff>
    </xdr:from>
    <xdr:to>
      <xdr:col>36</xdr:col>
      <xdr:colOff>165100</xdr:colOff>
      <xdr:row>74</xdr:row>
      <xdr:rowOff>151912</xdr:rowOff>
    </xdr:to>
    <xdr:sp macro="" textlink="">
      <xdr:nvSpPr>
        <xdr:cNvPr id="420" name="フローチャート: 判断 419"/>
        <xdr:cNvSpPr/>
      </xdr:nvSpPr>
      <xdr:spPr>
        <a:xfrm>
          <a:off x="6921500" y="1273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168439</xdr:rowOff>
    </xdr:from>
    <xdr:ext cx="534377" cy="259045"/>
    <xdr:sp macro="" textlink="">
      <xdr:nvSpPr>
        <xdr:cNvPr id="421" name="テキスト ボックス 420"/>
        <xdr:cNvSpPr txBox="1"/>
      </xdr:nvSpPr>
      <xdr:spPr>
        <a:xfrm>
          <a:off x="6705111" y="1251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105679</xdr:rowOff>
    </xdr:from>
    <xdr:to>
      <xdr:col>55</xdr:col>
      <xdr:colOff>50800</xdr:colOff>
      <xdr:row>78</xdr:row>
      <xdr:rowOff>35829</xdr:rowOff>
    </xdr:to>
    <xdr:sp macro="" textlink="">
      <xdr:nvSpPr>
        <xdr:cNvPr id="427" name="楕円 426"/>
        <xdr:cNvSpPr/>
      </xdr:nvSpPr>
      <xdr:spPr>
        <a:xfrm>
          <a:off x="10426700" y="1330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84106</xdr:rowOff>
    </xdr:from>
    <xdr:ext cx="469744" cy="259045"/>
    <xdr:sp macro="" textlink="">
      <xdr:nvSpPr>
        <xdr:cNvPr id="428" name="普通建設事業費 （ うち新規整備　）該当値テキスト"/>
        <xdr:cNvSpPr txBox="1"/>
      </xdr:nvSpPr>
      <xdr:spPr>
        <a:xfrm>
          <a:off x="10528300" y="1328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158440</xdr:rowOff>
    </xdr:from>
    <xdr:to>
      <xdr:col>50</xdr:col>
      <xdr:colOff>165100</xdr:colOff>
      <xdr:row>72</xdr:row>
      <xdr:rowOff>88590</xdr:rowOff>
    </xdr:to>
    <xdr:sp macro="" textlink="">
      <xdr:nvSpPr>
        <xdr:cNvPr id="429" name="楕円 428"/>
        <xdr:cNvSpPr/>
      </xdr:nvSpPr>
      <xdr:spPr>
        <a:xfrm>
          <a:off x="9588500" y="1233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105117</xdr:rowOff>
    </xdr:from>
    <xdr:ext cx="534377" cy="259045"/>
    <xdr:sp macro="" textlink="">
      <xdr:nvSpPr>
        <xdr:cNvPr id="430" name="テキスト ボックス 429"/>
        <xdr:cNvSpPr txBox="1"/>
      </xdr:nvSpPr>
      <xdr:spPr>
        <a:xfrm>
          <a:off x="9372111" y="1210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125293</xdr:rowOff>
    </xdr:from>
    <xdr:to>
      <xdr:col>46</xdr:col>
      <xdr:colOff>38100</xdr:colOff>
      <xdr:row>76</xdr:row>
      <xdr:rowOff>55443</xdr:rowOff>
    </xdr:to>
    <xdr:sp macro="" textlink="">
      <xdr:nvSpPr>
        <xdr:cNvPr id="431" name="楕円 430"/>
        <xdr:cNvSpPr/>
      </xdr:nvSpPr>
      <xdr:spPr>
        <a:xfrm>
          <a:off x="8699500" y="1298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71970</xdr:rowOff>
    </xdr:from>
    <xdr:ext cx="534377" cy="259045"/>
    <xdr:sp macro="" textlink="">
      <xdr:nvSpPr>
        <xdr:cNvPr id="432" name="テキスト ボックス 431"/>
        <xdr:cNvSpPr txBox="1"/>
      </xdr:nvSpPr>
      <xdr:spPr>
        <a:xfrm>
          <a:off x="8483111" y="1275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113588</xdr:rowOff>
    </xdr:from>
    <xdr:to>
      <xdr:col>41</xdr:col>
      <xdr:colOff>101600</xdr:colOff>
      <xdr:row>76</xdr:row>
      <xdr:rowOff>43738</xdr:rowOff>
    </xdr:to>
    <xdr:sp macro="" textlink="">
      <xdr:nvSpPr>
        <xdr:cNvPr id="433" name="楕円 432"/>
        <xdr:cNvSpPr/>
      </xdr:nvSpPr>
      <xdr:spPr>
        <a:xfrm>
          <a:off x="7810500" y="1297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34865</xdr:rowOff>
    </xdr:from>
    <xdr:ext cx="534377" cy="259045"/>
    <xdr:sp macro="" textlink="">
      <xdr:nvSpPr>
        <xdr:cNvPr id="434" name="テキスト ボックス 433"/>
        <xdr:cNvSpPr txBox="1"/>
      </xdr:nvSpPr>
      <xdr:spPr>
        <a:xfrm>
          <a:off x="7594111" y="1306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10399</xdr:rowOff>
    </xdr:from>
    <xdr:to>
      <xdr:col>36</xdr:col>
      <xdr:colOff>165100</xdr:colOff>
      <xdr:row>77</xdr:row>
      <xdr:rowOff>111999</xdr:rowOff>
    </xdr:to>
    <xdr:sp macro="" textlink="">
      <xdr:nvSpPr>
        <xdr:cNvPr id="435" name="楕円 434"/>
        <xdr:cNvSpPr/>
      </xdr:nvSpPr>
      <xdr:spPr>
        <a:xfrm>
          <a:off x="6921500" y="1321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103126</xdr:rowOff>
    </xdr:from>
    <xdr:ext cx="469744" cy="259045"/>
    <xdr:sp macro="" textlink="">
      <xdr:nvSpPr>
        <xdr:cNvPr id="436" name="テキスト ボックス 435"/>
        <xdr:cNvSpPr txBox="1"/>
      </xdr:nvSpPr>
      <xdr:spPr>
        <a:xfrm>
          <a:off x="6737428" y="13304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8" name="テキスト ボックス 457"/>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0" name="テキスト ボックス 45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48489</xdr:rowOff>
    </xdr:from>
    <xdr:to>
      <xdr:col>54</xdr:col>
      <xdr:colOff>189865</xdr:colOff>
      <xdr:row>99</xdr:row>
      <xdr:rowOff>6491</xdr:rowOff>
    </xdr:to>
    <xdr:cxnSp macro="">
      <xdr:nvCxnSpPr>
        <xdr:cNvPr id="462" name="直線コネクタ 461"/>
        <xdr:cNvCxnSpPr/>
      </xdr:nvCxnSpPr>
      <xdr:spPr>
        <a:xfrm flipV="1">
          <a:off x="10475595" y="15650439"/>
          <a:ext cx="1270" cy="1329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10318</xdr:rowOff>
    </xdr:from>
    <xdr:ext cx="469744" cy="259045"/>
    <xdr:sp macro="" textlink="">
      <xdr:nvSpPr>
        <xdr:cNvPr id="463" name="普通建設事業費 （ うち更新整備　）最小値テキスト"/>
        <xdr:cNvSpPr txBox="1"/>
      </xdr:nvSpPr>
      <xdr:spPr>
        <a:xfrm>
          <a:off x="10528300" y="1698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6491</xdr:rowOff>
    </xdr:from>
    <xdr:to>
      <xdr:col>55</xdr:col>
      <xdr:colOff>88900</xdr:colOff>
      <xdr:row>99</xdr:row>
      <xdr:rowOff>6491</xdr:rowOff>
    </xdr:to>
    <xdr:cxnSp macro="">
      <xdr:nvCxnSpPr>
        <xdr:cNvPr id="464" name="直線コネクタ 463"/>
        <xdr:cNvCxnSpPr/>
      </xdr:nvCxnSpPr>
      <xdr:spPr>
        <a:xfrm>
          <a:off x="10388600" y="1698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166616</xdr:rowOff>
    </xdr:from>
    <xdr:ext cx="534377" cy="259045"/>
    <xdr:sp macro="" textlink="">
      <xdr:nvSpPr>
        <xdr:cNvPr id="465" name="普通建設事業費 （ うち更新整備　）最大値テキスト"/>
        <xdr:cNvSpPr txBox="1"/>
      </xdr:nvSpPr>
      <xdr:spPr>
        <a:xfrm>
          <a:off x="10528300" y="1542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48489</xdr:rowOff>
    </xdr:from>
    <xdr:to>
      <xdr:col>55</xdr:col>
      <xdr:colOff>88900</xdr:colOff>
      <xdr:row>91</xdr:row>
      <xdr:rowOff>48489</xdr:rowOff>
    </xdr:to>
    <xdr:cxnSp macro="">
      <xdr:nvCxnSpPr>
        <xdr:cNvPr id="466" name="直線コネクタ 465"/>
        <xdr:cNvCxnSpPr/>
      </xdr:nvCxnSpPr>
      <xdr:spPr>
        <a:xfrm>
          <a:off x="10388600" y="1565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36471</xdr:rowOff>
    </xdr:from>
    <xdr:to>
      <xdr:col>55</xdr:col>
      <xdr:colOff>0</xdr:colOff>
      <xdr:row>97</xdr:row>
      <xdr:rowOff>105671</xdr:rowOff>
    </xdr:to>
    <xdr:cxnSp macro="">
      <xdr:nvCxnSpPr>
        <xdr:cNvPr id="467" name="直線コネクタ 466"/>
        <xdr:cNvCxnSpPr/>
      </xdr:nvCxnSpPr>
      <xdr:spPr>
        <a:xfrm flipV="1">
          <a:off x="9639300" y="16667121"/>
          <a:ext cx="838200" cy="6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154460</xdr:rowOff>
    </xdr:from>
    <xdr:ext cx="534377" cy="259045"/>
    <xdr:sp macro="" textlink="">
      <xdr:nvSpPr>
        <xdr:cNvPr id="468" name="普通建設事業費 （ うち更新整備　）平均値テキスト"/>
        <xdr:cNvSpPr txBox="1"/>
      </xdr:nvSpPr>
      <xdr:spPr>
        <a:xfrm>
          <a:off x="10528300" y="16270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131583</xdr:rowOff>
    </xdr:from>
    <xdr:to>
      <xdr:col>55</xdr:col>
      <xdr:colOff>50800</xdr:colOff>
      <xdr:row>96</xdr:row>
      <xdr:rowOff>61733</xdr:rowOff>
    </xdr:to>
    <xdr:sp macro="" textlink="">
      <xdr:nvSpPr>
        <xdr:cNvPr id="469" name="フローチャート: 判断 468"/>
        <xdr:cNvSpPr/>
      </xdr:nvSpPr>
      <xdr:spPr>
        <a:xfrm>
          <a:off x="10426700" y="1641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45419</xdr:rowOff>
    </xdr:from>
    <xdr:to>
      <xdr:col>50</xdr:col>
      <xdr:colOff>114300</xdr:colOff>
      <xdr:row>97</xdr:row>
      <xdr:rowOff>105671</xdr:rowOff>
    </xdr:to>
    <xdr:cxnSp macro="">
      <xdr:nvCxnSpPr>
        <xdr:cNvPr id="470" name="直線コネクタ 469"/>
        <xdr:cNvCxnSpPr/>
      </xdr:nvCxnSpPr>
      <xdr:spPr>
        <a:xfrm>
          <a:off x="8750300" y="16676069"/>
          <a:ext cx="889000" cy="6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9314</xdr:rowOff>
    </xdr:from>
    <xdr:to>
      <xdr:col>50</xdr:col>
      <xdr:colOff>165100</xdr:colOff>
      <xdr:row>95</xdr:row>
      <xdr:rowOff>110914</xdr:rowOff>
    </xdr:to>
    <xdr:sp macro="" textlink="">
      <xdr:nvSpPr>
        <xdr:cNvPr id="471" name="フローチャート: 判断 470"/>
        <xdr:cNvSpPr/>
      </xdr:nvSpPr>
      <xdr:spPr>
        <a:xfrm>
          <a:off x="9588500" y="16297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127441</xdr:rowOff>
    </xdr:from>
    <xdr:ext cx="534377" cy="259045"/>
    <xdr:sp macro="" textlink="">
      <xdr:nvSpPr>
        <xdr:cNvPr id="472" name="テキスト ボックス 471"/>
        <xdr:cNvSpPr txBox="1"/>
      </xdr:nvSpPr>
      <xdr:spPr>
        <a:xfrm>
          <a:off x="9372111" y="1607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45419</xdr:rowOff>
    </xdr:from>
    <xdr:to>
      <xdr:col>45</xdr:col>
      <xdr:colOff>177800</xdr:colOff>
      <xdr:row>98</xdr:row>
      <xdr:rowOff>28764</xdr:rowOff>
    </xdr:to>
    <xdr:cxnSp macro="">
      <xdr:nvCxnSpPr>
        <xdr:cNvPr id="473" name="直線コネクタ 472"/>
        <xdr:cNvCxnSpPr/>
      </xdr:nvCxnSpPr>
      <xdr:spPr>
        <a:xfrm flipV="1">
          <a:off x="7861300" y="16676069"/>
          <a:ext cx="889000" cy="15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48209</xdr:rowOff>
    </xdr:from>
    <xdr:to>
      <xdr:col>46</xdr:col>
      <xdr:colOff>38100</xdr:colOff>
      <xdr:row>95</xdr:row>
      <xdr:rowOff>149809</xdr:rowOff>
    </xdr:to>
    <xdr:sp macro="" textlink="">
      <xdr:nvSpPr>
        <xdr:cNvPr id="474" name="フローチャート: 判断 473"/>
        <xdr:cNvSpPr/>
      </xdr:nvSpPr>
      <xdr:spPr>
        <a:xfrm>
          <a:off x="8699500" y="1633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166336</xdr:rowOff>
    </xdr:from>
    <xdr:ext cx="534377" cy="259045"/>
    <xdr:sp macro="" textlink="">
      <xdr:nvSpPr>
        <xdr:cNvPr id="475" name="テキスト ボックス 474"/>
        <xdr:cNvSpPr txBox="1"/>
      </xdr:nvSpPr>
      <xdr:spPr>
        <a:xfrm>
          <a:off x="8483111" y="1611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83007</xdr:rowOff>
    </xdr:from>
    <xdr:to>
      <xdr:col>41</xdr:col>
      <xdr:colOff>50800</xdr:colOff>
      <xdr:row>98</xdr:row>
      <xdr:rowOff>28764</xdr:rowOff>
    </xdr:to>
    <xdr:cxnSp macro="">
      <xdr:nvCxnSpPr>
        <xdr:cNvPr id="476" name="直線コネクタ 475"/>
        <xdr:cNvCxnSpPr/>
      </xdr:nvCxnSpPr>
      <xdr:spPr>
        <a:xfrm>
          <a:off x="6972300" y="16713657"/>
          <a:ext cx="889000" cy="11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139878</xdr:rowOff>
    </xdr:from>
    <xdr:to>
      <xdr:col>41</xdr:col>
      <xdr:colOff>101600</xdr:colOff>
      <xdr:row>96</xdr:row>
      <xdr:rowOff>70028</xdr:rowOff>
    </xdr:to>
    <xdr:sp macro="" textlink="">
      <xdr:nvSpPr>
        <xdr:cNvPr id="477" name="フローチャート: 判断 476"/>
        <xdr:cNvSpPr/>
      </xdr:nvSpPr>
      <xdr:spPr>
        <a:xfrm>
          <a:off x="7810500" y="1642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86555</xdr:rowOff>
    </xdr:from>
    <xdr:ext cx="534377" cy="259045"/>
    <xdr:sp macro="" textlink="">
      <xdr:nvSpPr>
        <xdr:cNvPr id="478" name="テキスト ボックス 477"/>
        <xdr:cNvSpPr txBox="1"/>
      </xdr:nvSpPr>
      <xdr:spPr>
        <a:xfrm>
          <a:off x="7594111" y="1620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102518</xdr:rowOff>
    </xdr:from>
    <xdr:to>
      <xdr:col>36</xdr:col>
      <xdr:colOff>165100</xdr:colOff>
      <xdr:row>96</xdr:row>
      <xdr:rowOff>32668</xdr:rowOff>
    </xdr:to>
    <xdr:sp macro="" textlink="">
      <xdr:nvSpPr>
        <xdr:cNvPr id="479" name="フローチャート: 判断 478"/>
        <xdr:cNvSpPr/>
      </xdr:nvSpPr>
      <xdr:spPr>
        <a:xfrm>
          <a:off x="6921500" y="1639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49195</xdr:rowOff>
    </xdr:from>
    <xdr:ext cx="534377" cy="259045"/>
    <xdr:sp macro="" textlink="">
      <xdr:nvSpPr>
        <xdr:cNvPr id="480" name="テキスト ボックス 479"/>
        <xdr:cNvSpPr txBox="1"/>
      </xdr:nvSpPr>
      <xdr:spPr>
        <a:xfrm>
          <a:off x="6705111" y="1616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157121</xdr:rowOff>
    </xdr:from>
    <xdr:to>
      <xdr:col>55</xdr:col>
      <xdr:colOff>50800</xdr:colOff>
      <xdr:row>97</xdr:row>
      <xdr:rowOff>87271</xdr:rowOff>
    </xdr:to>
    <xdr:sp macro="" textlink="">
      <xdr:nvSpPr>
        <xdr:cNvPr id="486" name="楕円 485"/>
        <xdr:cNvSpPr/>
      </xdr:nvSpPr>
      <xdr:spPr>
        <a:xfrm>
          <a:off x="10426700" y="1661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135548</xdr:rowOff>
    </xdr:from>
    <xdr:ext cx="534377" cy="259045"/>
    <xdr:sp macro="" textlink="">
      <xdr:nvSpPr>
        <xdr:cNvPr id="487" name="普通建設事業費 （ うち更新整備　）該当値テキスト"/>
        <xdr:cNvSpPr txBox="1"/>
      </xdr:nvSpPr>
      <xdr:spPr>
        <a:xfrm>
          <a:off x="10528300" y="1659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54871</xdr:rowOff>
    </xdr:from>
    <xdr:to>
      <xdr:col>50</xdr:col>
      <xdr:colOff>165100</xdr:colOff>
      <xdr:row>97</xdr:row>
      <xdr:rowOff>156471</xdr:rowOff>
    </xdr:to>
    <xdr:sp macro="" textlink="">
      <xdr:nvSpPr>
        <xdr:cNvPr id="488" name="楕円 487"/>
        <xdr:cNvSpPr/>
      </xdr:nvSpPr>
      <xdr:spPr>
        <a:xfrm>
          <a:off x="9588500" y="1668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147598</xdr:rowOff>
    </xdr:from>
    <xdr:ext cx="534377" cy="259045"/>
    <xdr:sp macro="" textlink="">
      <xdr:nvSpPr>
        <xdr:cNvPr id="489" name="テキスト ボックス 488"/>
        <xdr:cNvSpPr txBox="1"/>
      </xdr:nvSpPr>
      <xdr:spPr>
        <a:xfrm>
          <a:off x="9372111" y="1677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166069</xdr:rowOff>
    </xdr:from>
    <xdr:to>
      <xdr:col>46</xdr:col>
      <xdr:colOff>38100</xdr:colOff>
      <xdr:row>97</xdr:row>
      <xdr:rowOff>96219</xdr:rowOff>
    </xdr:to>
    <xdr:sp macro="" textlink="">
      <xdr:nvSpPr>
        <xdr:cNvPr id="490" name="楕円 489"/>
        <xdr:cNvSpPr/>
      </xdr:nvSpPr>
      <xdr:spPr>
        <a:xfrm>
          <a:off x="8699500" y="1662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87346</xdr:rowOff>
    </xdr:from>
    <xdr:ext cx="534377" cy="259045"/>
    <xdr:sp macro="" textlink="">
      <xdr:nvSpPr>
        <xdr:cNvPr id="491" name="テキスト ボックス 490"/>
        <xdr:cNvSpPr txBox="1"/>
      </xdr:nvSpPr>
      <xdr:spPr>
        <a:xfrm>
          <a:off x="8483111" y="1671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149414</xdr:rowOff>
    </xdr:from>
    <xdr:to>
      <xdr:col>41</xdr:col>
      <xdr:colOff>101600</xdr:colOff>
      <xdr:row>98</xdr:row>
      <xdr:rowOff>79564</xdr:rowOff>
    </xdr:to>
    <xdr:sp macro="" textlink="">
      <xdr:nvSpPr>
        <xdr:cNvPr id="492" name="楕円 491"/>
        <xdr:cNvSpPr/>
      </xdr:nvSpPr>
      <xdr:spPr>
        <a:xfrm>
          <a:off x="7810500" y="1678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70691</xdr:rowOff>
    </xdr:from>
    <xdr:ext cx="469744" cy="259045"/>
    <xdr:sp macro="" textlink="">
      <xdr:nvSpPr>
        <xdr:cNvPr id="493" name="テキスト ボックス 492"/>
        <xdr:cNvSpPr txBox="1"/>
      </xdr:nvSpPr>
      <xdr:spPr>
        <a:xfrm>
          <a:off x="7626428" y="1687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32207</xdr:rowOff>
    </xdr:from>
    <xdr:to>
      <xdr:col>36</xdr:col>
      <xdr:colOff>165100</xdr:colOff>
      <xdr:row>97</xdr:row>
      <xdr:rowOff>133807</xdr:rowOff>
    </xdr:to>
    <xdr:sp macro="" textlink="">
      <xdr:nvSpPr>
        <xdr:cNvPr id="494" name="楕円 493"/>
        <xdr:cNvSpPr/>
      </xdr:nvSpPr>
      <xdr:spPr>
        <a:xfrm>
          <a:off x="6921500" y="1666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124934</xdr:rowOff>
    </xdr:from>
    <xdr:ext cx="534377" cy="259045"/>
    <xdr:sp macro="" textlink="">
      <xdr:nvSpPr>
        <xdr:cNvPr id="495" name="テキスト ボックス 494"/>
        <xdr:cNvSpPr txBox="1"/>
      </xdr:nvSpPr>
      <xdr:spPr>
        <a:xfrm>
          <a:off x="6705111" y="1675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126578</xdr:rowOff>
    </xdr:from>
    <xdr:to>
      <xdr:col>85</xdr:col>
      <xdr:colOff>126364</xdr:colOff>
      <xdr:row>38</xdr:row>
      <xdr:rowOff>139700</xdr:rowOff>
    </xdr:to>
    <xdr:cxnSp macro="">
      <xdr:nvCxnSpPr>
        <xdr:cNvPr id="517" name="直線コネクタ 516"/>
        <xdr:cNvCxnSpPr/>
      </xdr:nvCxnSpPr>
      <xdr:spPr>
        <a:xfrm flipV="1">
          <a:off x="16317595" y="5270078"/>
          <a:ext cx="1269" cy="138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13184</xdr:rowOff>
    </xdr:from>
    <xdr:ext cx="249299" cy="259045"/>
    <xdr:sp macro="" textlink="">
      <xdr:nvSpPr>
        <xdr:cNvPr id="518" name="災害復旧事業費最小値テキスト"/>
        <xdr:cNvSpPr txBox="1"/>
      </xdr:nvSpPr>
      <xdr:spPr>
        <a:xfrm>
          <a:off x="16370300" y="6699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73255</xdr:rowOff>
    </xdr:from>
    <xdr:ext cx="534377" cy="259045"/>
    <xdr:sp macro="" textlink="">
      <xdr:nvSpPr>
        <xdr:cNvPr id="520" name="災害復旧事業費最大値テキスト"/>
        <xdr:cNvSpPr txBox="1"/>
      </xdr:nvSpPr>
      <xdr:spPr>
        <a:xfrm>
          <a:off x="16370300" y="504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126578</xdr:rowOff>
    </xdr:from>
    <xdr:to>
      <xdr:col>86</xdr:col>
      <xdr:colOff>25400</xdr:colOff>
      <xdr:row>30</xdr:row>
      <xdr:rowOff>126578</xdr:rowOff>
    </xdr:to>
    <xdr:cxnSp macro="">
      <xdr:nvCxnSpPr>
        <xdr:cNvPr id="521" name="直線コネクタ 520"/>
        <xdr:cNvCxnSpPr/>
      </xdr:nvCxnSpPr>
      <xdr:spPr>
        <a:xfrm>
          <a:off x="16230600" y="527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2" name="直線コネクタ 521"/>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102084</xdr:rowOff>
    </xdr:from>
    <xdr:ext cx="378565" cy="259045"/>
    <xdr:sp macro="" textlink="">
      <xdr:nvSpPr>
        <xdr:cNvPr id="523" name="災害復旧事業費平均値テキスト"/>
        <xdr:cNvSpPr txBox="1"/>
      </xdr:nvSpPr>
      <xdr:spPr>
        <a:xfrm>
          <a:off x="16370300" y="64457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79208</xdr:rowOff>
    </xdr:from>
    <xdr:to>
      <xdr:col>85</xdr:col>
      <xdr:colOff>177800</xdr:colOff>
      <xdr:row>39</xdr:row>
      <xdr:rowOff>9358</xdr:rowOff>
    </xdr:to>
    <xdr:sp macro="" textlink="">
      <xdr:nvSpPr>
        <xdr:cNvPr id="524" name="フローチャート: 判断 523"/>
        <xdr:cNvSpPr/>
      </xdr:nvSpPr>
      <xdr:spPr>
        <a:xfrm>
          <a:off x="16268700" y="659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5" name="直線コネクタ 524"/>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9941</xdr:rowOff>
    </xdr:from>
    <xdr:to>
      <xdr:col>81</xdr:col>
      <xdr:colOff>101600</xdr:colOff>
      <xdr:row>38</xdr:row>
      <xdr:rowOff>111541</xdr:rowOff>
    </xdr:to>
    <xdr:sp macro="" textlink="">
      <xdr:nvSpPr>
        <xdr:cNvPr id="526" name="フローチャート: 判断 525"/>
        <xdr:cNvSpPr/>
      </xdr:nvSpPr>
      <xdr:spPr>
        <a:xfrm>
          <a:off x="15430500" y="652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128069</xdr:rowOff>
    </xdr:from>
    <xdr:ext cx="469744" cy="259045"/>
    <xdr:sp macro="" textlink="">
      <xdr:nvSpPr>
        <xdr:cNvPr id="527" name="テキスト ボックス 526"/>
        <xdr:cNvSpPr txBox="1"/>
      </xdr:nvSpPr>
      <xdr:spPr>
        <a:xfrm>
          <a:off x="15246428" y="630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8" name="直線コネクタ 527"/>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128128</xdr:rowOff>
    </xdr:from>
    <xdr:to>
      <xdr:col>76</xdr:col>
      <xdr:colOff>165100</xdr:colOff>
      <xdr:row>38</xdr:row>
      <xdr:rowOff>58278</xdr:rowOff>
    </xdr:to>
    <xdr:sp macro="" textlink="">
      <xdr:nvSpPr>
        <xdr:cNvPr id="529" name="フローチャート: 判断 528"/>
        <xdr:cNvSpPr/>
      </xdr:nvSpPr>
      <xdr:spPr>
        <a:xfrm>
          <a:off x="14541500" y="64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74805</xdr:rowOff>
    </xdr:from>
    <xdr:ext cx="469744" cy="259045"/>
    <xdr:sp macro="" textlink="">
      <xdr:nvSpPr>
        <xdr:cNvPr id="530" name="テキスト ボックス 529"/>
        <xdr:cNvSpPr txBox="1"/>
      </xdr:nvSpPr>
      <xdr:spPr>
        <a:xfrm>
          <a:off x="14357428" y="62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138923</xdr:rowOff>
    </xdr:from>
    <xdr:to>
      <xdr:col>71</xdr:col>
      <xdr:colOff>177800</xdr:colOff>
      <xdr:row>38</xdr:row>
      <xdr:rowOff>139700</xdr:rowOff>
    </xdr:to>
    <xdr:cxnSp macro="">
      <xdr:nvCxnSpPr>
        <xdr:cNvPr id="531" name="直線コネクタ 530"/>
        <xdr:cNvCxnSpPr/>
      </xdr:nvCxnSpPr>
      <xdr:spPr>
        <a:xfrm>
          <a:off x="12814300" y="6654023"/>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103668</xdr:rowOff>
    </xdr:from>
    <xdr:to>
      <xdr:col>72</xdr:col>
      <xdr:colOff>38100</xdr:colOff>
      <xdr:row>38</xdr:row>
      <xdr:rowOff>33818</xdr:rowOff>
    </xdr:to>
    <xdr:sp macro="" textlink="">
      <xdr:nvSpPr>
        <xdr:cNvPr id="532" name="フローチャート: 判断 531"/>
        <xdr:cNvSpPr/>
      </xdr:nvSpPr>
      <xdr:spPr>
        <a:xfrm>
          <a:off x="13652500" y="644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50345</xdr:rowOff>
    </xdr:from>
    <xdr:ext cx="469744" cy="259045"/>
    <xdr:sp macro="" textlink="">
      <xdr:nvSpPr>
        <xdr:cNvPr id="533" name="テキスト ボックス 532"/>
        <xdr:cNvSpPr txBox="1"/>
      </xdr:nvSpPr>
      <xdr:spPr>
        <a:xfrm>
          <a:off x="13468428" y="622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3495</xdr:rowOff>
    </xdr:from>
    <xdr:to>
      <xdr:col>67</xdr:col>
      <xdr:colOff>101600</xdr:colOff>
      <xdr:row>38</xdr:row>
      <xdr:rowOff>105095</xdr:rowOff>
    </xdr:to>
    <xdr:sp macro="" textlink="">
      <xdr:nvSpPr>
        <xdr:cNvPr id="534" name="フローチャート: 判断 533"/>
        <xdr:cNvSpPr/>
      </xdr:nvSpPr>
      <xdr:spPr>
        <a:xfrm>
          <a:off x="12763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121622</xdr:rowOff>
    </xdr:from>
    <xdr:ext cx="469744" cy="259045"/>
    <xdr:sp macro="" textlink="">
      <xdr:nvSpPr>
        <xdr:cNvPr id="535" name="テキスト ボックス 534"/>
        <xdr:cNvSpPr txBox="1"/>
      </xdr:nvSpPr>
      <xdr:spPr>
        <a:xfrm>
          <a:off x="12579428" y="629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1" name="楕円 540"/>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57634</xdr:rowOff>
    </xdr:from>
    <xdr:ext cx="249299" cy="259045"/>
    <xdr:sp macro="" textlink="">
      <xdr:nvSpPr>
        <xdr:cNvPr id="542" name="災害復旧事業費該当値テキスト"/>
        <xdr:cNvSpPr txBox="1"/>
      </xdr:nvSpPr>
      <xdr:spPr>
        <a:xfrm>
          <a:off x="16370300" y="6572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3" name="楕円 542"/>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4" name="テキスト ボックス 543"/>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5" name="楕円 544"/>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6" name="テキスト ボックス 545"/>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7" name="楕円 546"/>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8" name="テキスト ボックス 547"/>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88123</xdr:rowOff>
    </xdr:from>
    <xdr:to>
      <xdr:col>67</xdr:col>
      <xdr:colOff>101600</xdr:colOff>
      <xdr:row>39</xdr:row>
      <xdr:rowOff>18273</xdr:rowOff>
    </xdr:to>
    <xdr:sp macro="" textlink="">
      <xdr:nvSpPr>
        <xdr:cNvPr id="549" name="楕円 548"/>
        <xdr:cNvSpPr/>
      </xdr:nvSpPr>
      <xdr:spPr>
        <a:xfrm>
          <a:off x="12763500" y="660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9400</xdr:rowOff>
    </xdr:from>
    <xdr:ext cx="313932" cy="259045"/>
    <xdr:sp macro="" textlink="">
      <xdr:nvSpPr>
        <xdr:cNvPr id="550" name="テキスト ボックス 549"/>
        <xdr:cNvSpPr txBox="1"/>
      </xdr:nvSpPr>
      <xdr:spPr>
        <a:xfrm>
          <a:off x="12657333" y="66959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0" name="テキスト ボックス 60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2" name="テキスト ボックス 611"/>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99009</xdr:rowOff>
    </xdr:from>
    <xdr:to>
      <xdr:col>85</xdr:col>
      <xdr:colOff>126364</xdr:colOff>
      <xdr:row>79</xdr:row>
      <xdr:rowOff>74115</xdr:rowOff>
    </xdr:to>
    <xdr:cxnSp macro="">
      <xdr:nvCxnSpPr>
        <xdr:cNvPr id="622" name="直線コネクタ 621"/>
        <xdr:cNvCxnSpPr/>
      </xdr:nvCxnSpPr>
      <xdr:spPr>
        <a:xfrm flipV="1">
          <a:off x="16317595" y="12271959"/>
          <a:ext cx="1269" cy="134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77942</xdr:rowOff>
    </xdr:from>
    <xdr:ext cx="534377" cy="259045"/>
    <xdr:sp macro="" textlink="">
      <xdr:nvSpPr>
        <xdr:cNvPr id="623" name="公債費最小値テキスト"/>
        <xdr:cNvSpPr txBox="1"/>
      </xdr:nvSpPr>
      <xdr:spPr>
        <a:xfrm>
          <a:off x="16370300" y="1362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74115</xdr:rowOff>
    </xdr:from>
    <xdr:to>
      <xdr:col>86</xdr:col>
      <xdr:colOff>25400</xdr:colOff>
      <xdr:row>79</xdr:row>
      <xdr:rowOff>74115</xdr:rowOff>
    </xdr:to>
    <xdr:cxnSp macro="">
      <xdr:nvCxnSpPr>
        <xdr:cNvPr id="624" name="直線コネクタ 623"/>
        <xdr:cNvCxnSpPr/>
      </xdr:nvCxnSpPr>
      <xdr:spPr>
        <a:xfrm>
          <a:off x="16230600" y="13618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45686</xdr:rowOff>
    </xdr:from>
    <xdr:ext cx="534377" cy="259045"/>
    <xdr:sp macro="" textlink="">
      <xdr:nvSpPr>
        <xdr:cNvPr id="625" name="公債費最大値テキスト"/>
        <xdr:cNvSpPr txBox="1"/>
      </xdr:nvSpPr>
      <xdr:spPr>
        <a:xfrm>
          <a:off x="16370300" y="1204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99009</xdr:rowOff>
    </xdr:from>
    <xdr:to>
      <xdr:col>86</xdr:col>
      <xdr:colOff>25400</xdr:colOff>
      <xdr:row>71</xdr:row>
      <xdr:rowOff>99009</xdr:rowOff>
    </xdr:to>
    <xdr:cxnSp macro="">
      <xdr:nvCxnSpPr>
        <xdr:cNvPr id="626" name="直線コネクタ 625"/>
        <xdr:cNvCxnSpPr/>
      </xdr:nvCxnSpPr>
      <xdr:spPr>
        <a:xfrm>
          <a:off x="16230600" y="1227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30087</xdr:rowOff>
    </xdr:from>
    <xdr:to>
      <xdr:col>85</xdr:col>
      <xdr:colOff>127000</xdr:colOff>
      <xdr:row>79</xdr:row>
      <xdr:rowOff>50135</xdr:rowOff>
    </xdr:to>
    <xdr:cxnSp macro="">
      <xdr:nvCxnSpPr>
        <xdr:cNvPr id="627" name="直線コネクタ 626"/>
        <xdr:cNvCxnSpPr/>
      </xdr:nvCxnSpPr>
      <xdr:spPr>
        <a:xfrm>
          <a:off x="15481300" y="13574637"/>
          <a:ext cx="838200" cy="2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123595</xdr:rowOff>
    </xdr:from>
    <xdr:ext cx="534377" cy="259045"/>
    <xdr:sp macro="" textlink="">
      <xdr:nvSpPr>
        <xdr:cNvPr id="628" name="公債費平均値テキスト"/>
        <xdr:cNvSpPr txBox="1"/>
      </xdr:nvSpPr>
      <xdr:spPr>
        <a:xfrm>
          <a:off x="16370300" y="13153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100718</xdr:rowOff>
    </xdr:from>
    <xdr:to>
      <xdr:col>85</xdr:col>
      <xdr:colOff>177800</xdr:colOff>
      <xdr:row>78</xdr:row>
      <xdr:rowOff>30868</xdr:rowOff>
    </xdr:to>
    <xdr:sp macro="" textlink="">
      <xdr:nvSpPr>
        <xdr:cNvPr id="629" name="フローチャート: 判断 628"/>
        <xdr:cNvSpPr/>
      </xdr:nvSpPr>
      <xdr:spPr>
        <a:xfrm>
          <a:off x="16268700" y="133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30087</xdr:rowOff>
    </xdr:from>
    <xdr:to>
      <xdr:col>81</xdr:col>
      <xdr:colOff>50800</xdr:colOff>
      <xdr:row>79</xdr:row>
      <xdr:rowOff>50614</xdr:rowOff>
    </xdr:to>
    <xdr:cxnSp macro="">
      <xdr:nvCxnSpPr>
        <xdr:cNvPr id="630" name="直線コネクタ 629"/>
        <xdr:cNvCxnSpPr/>
      </xdr:nvCxnSpPr>
      <xdr:spPr>
        <a:xfrm flipV="1">
          <a:off x="14592300" y="13574637"/>
          <a:ext cx="889000" cy="2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100626</xdr:rowOff>
    </xdr:from>
    <xdr:to>
      <xdr:col>81</xdr:col>
      <xdr:colOff>101600</xdr:colOff>
      <xdr:row>78</xdr:row>
      <xdr:rowOff>30776</xdr:rowOff>
    </xdr:to>
    <xdr:sp macro="" textlink="">
      <xdr:nvSpPr>
        <xdr:cNvPr id="631" name="フローチャート: 判断 630"/>
        <xdr:cNvSpPr/>
      </xdr:nvSpPr>
      <xdr:spPr>
        <a:xfrm>
          <a:off x="154305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47303</xdr:rowOff>
    </xdr:from>
    <xdr:ext cx="534377" cy="259045"/>
    <xdr:sp macro="" textlink="">
      <xdr:nvSpPr>
        <xdr:cNvPr id="632" name="テキスト ボックス 631"/>
        <xdr:cNvSpPr txBox="1"/>
      </xdr:nvSpPr>
      <xdr:spPr>
        <a:xfrm>
          <a:off x="15214111" y="1307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50614</xdr:rowOff>
    </xdr:from>
    <xdr:to>
      <xdr:col>76</xdr:col>
      <xdr:colOff>114300</xdr:colOff>
      <xdr:row>79</xdr:row>
      <xdr:rowOff>64582</xdr:rowOff>
    </xdr:to>
    <xdr:cxnSp macro="">
      <xdr:nvCxnSpPr>
        <xdr:cNvPr id="633" name="直線コネクタ 632"/>
        <xdr:cNvCxnSpPr/>
      </xdr:nvCxnSpPr>
      <xdr:spPr>
        <a:xfrm flipV="1">
          <a:off x="13703300" y="13595164"/>
          <a:ext cx="889000" cy="1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101564</xdr:rowOff>
    </xdr:from>
    <xdr:to>
      <xdr:col>76</xdr:col>
      <xdr:colOff>165100</xdr:colOff>
      <xdr:row>78</xdr:row>
      <xdr:rowOff>31714</xdr:rowOff>
    </xdr:to>
    <xdr:sp macro="" textlink="">
      <xdr:nvSpPr>
        <xdr:cNvPr id="634" name="フローチャート: 判断 633"/>
        <xdr:cNvSpPr/>
      </xdr:nvSpPr>
      <xdr:spPr>
        <a:xfrm>
          <a:off x="14541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48241</xdr:rowOff>
    </xdr:from>
    <xdr:ext cx="534377" cy="259045"/>
    <xdr:sp macro="" textlink="">
      <xdr:nvSpPr>
        <xdr:cNvPr id="635" name="テキスト ボックス 634"/>
        <xdr:cNvSpPr txBox="1"/>
      </xdr:nvSpPr>
      <xdr:spPr>
        <a:xfrm>
          <a:off x="14325111" y="130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170562</xdr:rowOff>
    </xdr:from>
    <xdr:to>
      <xdr:col>71</xdr:col>
      <xdr:colOff>177800</xdr:colOff>
      <xdr:row>79</xdr:row>
      <xdr:rowOff>64582</xdr:rowOff>
    </xdr:to>
    <xdr:cxnSp macro="">
      <xdr:nvCxnSpPr>
        <xdr:cNvPr id="636" name="直線コネクタ 635"/>
        <xdr:cNvCxnSpPr/>
      </xdr:nvCxnSpPr>
      <xdr:spPr>
        <a:xfrm>
          <a:off x="12814300" y="13543662"/>
          <a:ext cx="889000" cy="6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64852</xdr:rowOff>
    </xdr:from>
    <xdr:to>
      <xdr:col>72</xdr:col>
      <xdr:colOff>38100</xdr:colOff>
      <xdr:row>77</xdr:row>
      <xdr:rowOff>166452</xdr:rowOff>
    </xdr:to>
    <xdr:sp macro="" textlink="">
      <xdr:nvSpPr>
        <xdr:cNvPr id="637" name="フローチャート: 判断 636"/>
        <xdr:cNvSpPr/>
      </xdr:nvSpPr>
      <xdr:spPr>
        <a:xfrm>
          <a:off x="13652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11529</xdr:rowOff>
    </xdr:from>
    <xdr:ext cx="534377" cy="259045"/>
    <xdr:sp macro="" textlink="">
      <xdr:nvSpPr>
        <xdr:cNvPr id="638" name="テキスト ボックス 637"/>
        <xdr:cNvSpPr txBox="1"/>
      </xdr:nvSpPr>
      <xdr:spPr>
        <a:xfrm>
          <a:off x="13436111" y="1304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151194</xdr:rowOff>
    </xdr:from>
    <xdr:to>
      <xdr:col>67</xdr:col>
      <xdr:colOff>101600</xdr:colOff>
      <xdr:row>77</xdr:row>
      <xdr:rowOff>81344</xdr:rowOff>
    </xdr:to>
    <xdr:sp macro="" textlink="">
      <xdr:nvSpPr>
        <xdr:cNvPr id="639" name="フローチャート: 判断 638"/>
        <xdr:cNvSpPr/>
      </xdr:nvSpPr>
      <xdr:spPr>
        <a:xfrm>
          <a:off x="12763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97871</xdr:rowOff>
    </xdr:from>
    <xdr:ext cx="534377" cy="259045"/>
    <xdr:sp macro="" textlink="">
      <xdr:nvSpPr>
        <xdr:cNvPr id="640" name="テキスト ボックス 639"/>
        <xdr:cNvSpPr txBox="1"/>
      </xdr:nvSpPr>
      <xdr:spPr>
        <a:xfrm>
          <a:off x="12547111" y="129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170785</xdr:rowOff>
    </xdr:from>
    <xdr:to>
      <xdr:col>85</xdr:col>
      <xdr:colOff>177800</xdr:colOff>
      <xdr:row>79</xdr:row>
      <xdr:rowOff>100935</xdr:rowOff>
    </xdr:to>
    <xdr:sp macro="" textlink="">
      <xdr:nvSpPr>
        <xdr:cNvPr id="646" name="楕円 645"/>
        <xdr:cNvSpPr/>
      </xdr:nvSpPr>
      <xdr:spPr>
        <a:xfrm>
          <a:off x="16268700" y="1354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85712</xdr:rowOff>
    </xdr:from>
    <xdr:ext cx="534377" cy="259045"/>
    <xdr:sp macro="" textlink="">
      <xdr:nvSpPr>
        <xdr:cNvPr id="647" name="公債費該当値テキスト"/>
        <xdr:cNvSpPr txBox="1"/>
      </xdr:nvSpPr>
      <xdr:spPr>
        <a:xfrm>
          <a:off x="16370300" y="13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150737</xdr:rowOff>
    </xdr:from>
    <xdr:to>
      <xdr:col>81</xdr:col>
      <xdr:colOff>101600</xdr:colOff>
      <xdr:row>79</xdr:row>
      <xdr:rowOff>80887</xdr:rowOff>
    </xdr:to>
    <xdr:sp macro="" textlink="">
      <xdr:nvSpPr>
        <xdr:cNvPr id="648" name="楕円 647"/>
        <xdr:cNvSpPr/>
      </xdr:nvSpPr>
      <xdr:spPr>
        <a:xfrm>
          <a:off x="15430500" y="1352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72014</xdr:rowOff>
    </xdr:from>
    <xdr:ext cx="534377" cy="259045"/>
    <xdr:sp macro="" textlink="">
      <xdr:nvSpPr>
        <xdr:cNvPr id="649" name="テキスト ボックス 648"/>
        <xdr:cNvSpPr txBox="1"/>
      </xdr:nvSpPr>
      <xdr:spPr>
        <a:xfrm>
          <a:off x="15214111" y="1361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171264</xdr:rowOff>
    </xdr:from>
    <xdr:to>
      <xdr:col>76</xdr:col>
      <xdr:colOff>165100</xdr:colOff>
      <xdr:row>79</xdr:row>
      <xdr:rowOff>101414</xdr:rowOff>
    </xdr:to>
    <xdr:sp macro="" textlink="">
      <xdr:nvSpPr>
        <xdr:cNvPr id="650" name="楕円 649"/>
        <xdr:cNvSpPr/>
      </xdr:nvSpPr>
      <xdr:spPr>
        <a:xfrm>
          <a:off x="14541500" y="1354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92541</xdr:rowOff>
    </xdr:from>
    <xdr:ext cx="534377" cy="259045"/>
    <xdr:sp macro="" textlink="">
      <xdr:nvSpPr>
        <xdr:cNvPr id="651" name="テキスト ボックス 650"/>
        <xdr:cNvSpPr txBox="1"/>
      </xdr:nvSpPr>
      <xdr:spPr>
        <a:xfrm>
          <a:off x="14325111" y="1363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13782</xdr:rowOff>
    </xdr:from>
    <xdr:to>
      <xdr:col>72</xdr:col>
      <xdr:colOff>38100</xdr:colOff>
      <xdr:row>79</xdr:row>
      <xdr:rowOff>115382</xdr:rowOff>
    </xdr:to>
    <xdr:sp macro="" textlink="">
      <xdr:nvSpPr>
        <xdr:cNvPr id="652" name="楕円 651"/>
        <xdr:cNvSpPr/>
      </xdr:nvSpPr>
      <xdr:spPr>
        <a:xfrm>
          <a:off x="13652500" y="1355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106509</xdr:rowOff>
    </xdr:from>
    <xdr:ext cx="534377" cy="259045"/>
    <xdr:sp macro="" textlink="">
      <xdr:nvSpPr>
        <xdr:cNvPr id="653" name="テキスト ボックス 652"/>
        <xdr:cNvSpPr txBox="1"/>
      </xdr:nvSpPr>
      <xdr:spPr>
        <a:xfrm>
          <a:off x="13436111" y="1365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119762</xdr:rowOff>
    </xdr:from>
    <xdr:to>
      <xdr:col>67</xdr:col>
      <xdr:colOff>101600</xdr:colOff>
      <xdr:row>79</xdr:row>
      <xdr:rowOff>49912</xdr:rowOff>
    </xdr:to>
    <xdr:sp macro="" textlink="">
      <xdr:nvSpPr>
        <xdr:cNvPr id="654" name="楕円 653"/>
        <xdr:cNvSpPr/>
      </xdr:nvSpPr>
      <xdr:spPr>
        <a:xfrm>
          <a:off x="12763500" y="1349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41039</xdr:rowOff>
    </xdr:from>
    <xdr:ext cx="534377" cy="259045"/>
    <xdr:sp macro="" textlink="">
      <xdr:nvSpPr>
        <xdr:cNvPr id="655" name="テキスト ボックス 654"/>
        <xdr:cNvSpPr txBox="1"/>
      </xdr:nvSpPr>
      <xdr:spPr>
        <a:xfrm>
          <a:off x="12547111" y="1358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71" name="テキスト ボックス 670"/>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3" name="テキスト ボックス 67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104611</xdr:rowOff>
    </xdr:from>
    <xdr:to>
      <xdr:col>85</xdr:col>
      <xdr:colOff>126364</xdr:colOff>
      <xdr:row>98</xdr:row>
      <xdr:rowOff>3284</xdr:rowOff>
    </xdr:to>
    <xdr:cxnSp macro="">
      <xdr:nvCxnSpPr>
        <xdr:cNvPr id="675" name="直線コネクタ 674"/>
        <xdr:cNvCxnSpPr/>
      </xdr:nvCxnSpPr>
      <xdr:spPr>
        <a:xfrm flipV="1">
          <a:off x="16317595" y="15535111"/>
          <a:ext cx="1269" cy="1270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7111</xdr:rowOff>
    </xdr:from>
    <xdr:ext cx="378565" cy="259045"/>
    <xdr:sp macro="" textlink="">
      <xdr:nvSpPr>
        <xdr:cNvPr id="676" name="積立金最小値テキスト"/>
        <xdr:cNvSpPr txBox="1"/>
      </xdr:nvSpPr>
      <xdr:spPr>
        <a:xfrm>
          <a:off x="16370300" y="16809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3284</xdr:rowOff>
    </xdr:from>
    <xdr:to>
      <xdr:col>86</xdr:col>
      <xdr:colOff>25400</xdr:colOff>
      <xdr:row>98</xdr:row>
      <xdr:rowOff>3284</xdr:rowOff>
    </xdr:to>
    <xdr:cxnSp macro="">
      <xdr:nvCxnSpPr>
        <xdr:cNvPr id="677" name="直線コネクタ 676"/>
        <xdr:cNvCxnSpPr/>
      </xdr:nvCxnSpPr>
      <xdr:spPr>
        <a:xfrm>
          <a:off x="16230600" y="1680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51288</xdr:rowOff>
    </xdr:from>
    <xdr:ext cx="534377" cy="259045"/>
    <xdr:sp macro="" textlink="">
      <xdr:nvSpPr>
        <xdr:cNvPr id="678" name="積立金最大値テキスト"/>
        <xdr:cNvSpPr txBox="1"/>
      </xdr:nvSpPr>
      <xdr:spPr>
        <a:xfrm>
          <a:off x="16370300" y="1531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104611</xdr:rowOff>
    </xdr:from>
    <xdr:to>
      <xdr:col>86</xdr:col>
      <xdr:colOff>25400</xdr:colOff>
      <xdr:row>90</xdr:row>
      <xdr:rowOff>104611</xdr:rowOff>
    </xdr:to>
    <xdr:cxnSp macro="">
      <xdr:nvCxnSpPr>
        <xdr:cNvPr id="679" name="直線コネクタ 678"/>
        <xdr:cNvCxnSpPr/>
      </xdr:nvCxnSpPr>
      <xdr:spPr>
        <a:xfrm>
          <a:off x="16230600" y="1553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43002</xdr:rowOff>
    </xdr:from>
    <xdr:to>
      <xdr:col>85</xdr:col>
      <xdr:colOff>127000</xdr:colOff>
      <xdr:row>97</xdr:row>
      <xdr:rowOff>78721</xdr:rowOff>
    </xdr:to>
    <xdr:cxnSp macro="">
      <xdr:nvCxnSpPr>
        <xdr:cNvPr id="680" name="直線コネクタ 679"/>
        <xdr:cNvCxnSpPr/>
      </xdr:nvCxnSpPr>
      <xdr:spPr>
        <a:xfrm flipV="1">
          <a:off x="15481300" y="16673652"/>
          <a:ext cx="838200" cy="3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27652</xdr:rowOff>
    </xdr:from>
    <xdr:ext cx="469744" cy="259045"/>
    <xdr:sp macro="" textlink="">
      <xdr:nvSpPr>
        <xdr:cNvPr id="681" name="積立金平均値テキスト"/>
        <xdr:cNvSpPr txBox="1"/>
      </xdr:nvSpPr>
      <xdr:spPr>
        <a:xfrm>
          <a:off x="16370300" y="16143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4775</xdr:rowOff>
    </xdr:from>
    <xdr:to>
      <xdr:col>85</xdr:col>
      <xdr:colOff>177800</xdr:colOff>
      <xdr:row>95</xdr:row>
      <xdr:rowOff>106375</xdr:rowOff>
    </xdr:to>
    <xdr:sp macro="" textlink="">
      <xdr:nvSpPr>
        <xdr:cNvPr id="682" name="フローチャート: 判断 681"/>
        <xdr:cNvSpPr/>
      </xdr:nvSpPr>
      <xdr:spPr>
        <a:xfrm>
          <a:off x="16268700" y="1629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50946</xdr:rowOff>
    </xdr:from>
    <xdr:to>
      <xdr:col>81</xdr:col>
      <xdr:colOff>50800</xdr:colOff>
      <xdr:row>97</xdr:row>
      <xdr:rowOff>78721</xdr:rowOff>
    </xdr:to>
    <xdr:cxnSp macro="">
      <xdr:nvCxnSpPr>
        <xdr:cNvPr id="683" name="直線コネクタ 682"/>
        <xdr:cNvCxnSpPr/>
      </xdr:nvCxnSpPr>
      <xdr:spPr>
        <a:xfrm>
          <a:off x="14592300" y="16681596"/>
          <a:ext cx="889000" cy="2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155023</xdr:rowOff>
    </xdr:from>
    <xdr:to>
      <xdr:col>81</xdr:col>
      <xdr:colOff>101600</xdr:colOff>
      <xdr:row>95</xdr:row>
      <xdr:rowOff>85173</xdr:rowOff>
    </xdr:to>
    <xdr:sp macro="" textlink="">
      <xdr:nvSpPr>
        <xdr:cNvPr id="684" name="フローチャート: 判断 683"/>
        <xdr:cNvSpPr/>
      </xdr:nvSpPr>
      <xdr:spPr>
        <a:xfrm>
          <a:off x="15430500" y="1627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101700</xdr:rowOff>
    </xdr:from>
    <xdr:ext cx="469744" cy="259045"/>
    <xdr:sp macro="" textlink="">
      <xdr:nvSpPr>
        <xdr:cNvPr id="685" name="テキスト ボックス 684"/>
        <xdr:cNvSpPr txBox="1"/>
      </xdr:nvSpPr>
      <xdr:spPr>
        <a:xfrm>
          <a:off x="15246428" y="1604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61804</xdr:rowOff>
    </xdr:from>
    <xdr:to>
      <xdr:col>76</xdr:col>
      <xdr:colOff>114300</xdr:colOff>
      <xdr:row>97</xdr:row>
      <xdr:rowOff>50946</xdr:rowOff>
    </xdr:to>
    <xdr:cxnSp macro="">
      <xdr:nvCxnSpPr>
        <xdr:cNvPr id="686" name="直線コネクタ 685"/>
        <xdr:cNvCxnSpPr/>
      </xdr:nvCxnSpPr>
      <xdr:spPr>
        <a:xfrm>
          <a:off x="13703300" y="16521004"/>
          <a:ext cx="889000" cy="16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68954</xdr:rowOff>
    </xdr:from>
    <xdr:to>
      <xdr:col>76</xdr:col>
      <xdr:colOff>165100</xdr:colOff>
      <xdr:row>95</xdr:row>
      <xdr:rowOff>170554</xdr:rowOff>
    </xdr:to>
    <xdr:sp macro="" textlink="">
      <xdr:nvSpPr>
        <xdr:cNvPr id="687" name="フローチャート: 判断 686"/>
        <xdr:cNvSpPr/>
      </xdr:nvSpPr>
      <xdr:spPr>
        <a:xfrm>
          <a:off x="14541500" y="1635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15631</xdr:rowOff>
    </xdr:from>
    <xdr:ext cx="469744" cy="259045"/>
    <xdr:sp macro="" textlink="">
      <xdr:nvSpPr>
        <xdr:cNvPr id="688" name="テキスト ボックス 687"/>
        <xdr:cNvSpPr txBox="1"/>
      </xdr:nvSpPr>
      <xdr:spPr>
        <a:xfrm>
          <a:off x="14357428" y="1613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61804</xdr:rowOff>
    </xdr:from>
    <xdr:to>
      <xdr:col>71</xdr:col>
      <xdr:colOff>177800</xdr:colOff>
      <xdr:row>97</xdr:row>
      <xdr:rowOff>113582</xdr:rowOff>
    </xdr:to>
    <xdr:cxnSp macro="">
      <xdr:nvCxnSpPr>
        <xdr:cNvPr id="689" name="直線コネクタ 688"/>
        <xdr:cNvCxnSpPr/>
      </xdr:nvCxnSpPr>
      <xdr:spPr>
        <a:xfrm flipV="1">
          <a:off x="12814300" y="16521004"/>
          <a:ext cx="889000" cy="22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50037</xdr:rowOff>
    </xdr:from>
    <xdr:to>
      <xdr:col>72</xdr:col>
      <xdr:colOff>38100</xdr:colOff>
      <xdr:row>95</xdr:row>
      <xdr:rowOff>151637</xdr:rowOff>
    </xdr:to>
    <xdr:sp macro="" textlink="">
      <xdr:nvSpPr>
        <xdr:cNvPr id="690" name="フローチャート: 判断 689"/>
        <xdr:cNvSpPr/>
      </xdr:nvSpPr>
      <xdr:spPr>
        <a:xfrm>
          <a:off x="13652500" y="1633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168164</xdr:rowOff>
    </xdr:from>
    <xdr:ext cx="469744" cy="259045"/>
    <xdr:sp macro="" textlink="">
      <xdr:nvSpPr>
        <xdr:cNvPr id="691" name="テキスト ボックス 690"/>
        <xdr:cNvSpPr txBox="1"/>
      </xdr:nvSpPr>
      <xdr:spPr>
        <a:xfrm>
          <a:off x="13468428" y="1611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157880</xdr:rowOff>
    </xdr:from>
    <xdr:to>
      <xdr:col>67</xdr:col>
      <xdr:colOff>101600</xdr:colOff>
      <xdr:row>95</xdr:row>
      <xdr:rowOff>88030</xdr:rowOff>
    </xdr:to>
    <xdr:sp macro="" textlink="">
      <xdr:nvSpPr>
        <xdr:cNvPr id="692" name="フローチャート: 判断 691"/>
        <xdr:cNvSpPr/>
      </xdr:nvSpPr>
      <xdr:spPr>
        <a:xfrm>
          <a:off x="12763500" y="162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104557</xdr:rowOff>
    </xdr:from>
    <xdr:ext cx="469744" cy="259045"/>
    <xdr:sp macro="" textlink="">
      <xdr:nvSpPr>
        <xdr:cNvPr id="693" name="テキスト ボックス 692"/>
        <xdr:cNvSpPr txBox="1"/>
      </xdr:nvSpPr>
      <xdr:spPr>
        <a:xfrm>
          <a:off x="12579428" y="1604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163652</xdr:rowOff>
    </xdr:from>
    <xdr:to>
      <xdr:col>85</xdr:col>
      <xdr:colOff>177800</xdr:colOff>
      <xdr:row>97</xdr:row>
      <xdr:rowOff>93802</xdr:rowOff>
    </xdr:to>
    <xdr:sp macro="" textlink="">
      <xdr:nvSpPr>
        <xdr:cNvPr id="699" name="楕円 698"/>
        <xdr:cNvSpPr/>
      </xdr:nvSpPr>
      <xdr:spPr>
        <a:xfrm>
          <a:off x="16268700" y="1662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142079</xdr:rowOff>
    </xdr:from>
    <xdr:ext cx="469744" cy="259045"/>
    <xdr:sp macro="" textlink="">
      <xdr:nvSpPr>
        <xdr:cNvPr id="700" name="積立金該当値テキスト"/>
        <xdr:cNvSpPr txBox="1"/>
      </xdr:nvSpPr>
      <xdr:spPr>
        <a:xfrm>
          <a:off x="16370300" y="1660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27921</xdr:rowOff>
    </xdr:from>
    <xdr:to>
      <xdr:col>81</xdr:col>
      <xdr:colOff>101600</xdr:colOff>
      <xdr:row>97</xdr:row>
      <xdr:rowOff>129521</xdr:rowOff>
    </xdr:to>
    <xdr:sp macro="" textlink="">
      <xdr:nvSpPr>
        <xdr:cNvPr id="701" name="楕円 700"/>
        <xdr:cNvSpPr/>
      </xdr:nvSpPr>
      <xdr:spPr>
        <a:xfrm>
          <a:off x="15430500" y="1665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120648</xdr:rowOff>
    </xdr:from>
    <xdr:ext cx="469744" cy="259045"/>
    <xdr:sp macro="" textlink="">
      <xdr:nvSpPr>
        <xdr:cNvPr id="702" name="テキスト ボックス 701"/>
        <xdr:cNvSpPr txBox="1"/>
      </xdr:nvSpPr>
      <xdr:spPr>
        <a:xfrm>
          <a:off x="15246428" y="1675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146</xdr:rowOff>
    </xdr:from>
    <xdr:to>
      <xdr:col>76</xdr:col>
      <xdr:colOff>165100</xdr:colOff>
      <xdr:row>97</xdr:row>
      <xdr:rowOff>101746</xdr:rowOff>
    </xdr:to>
    <xdr:sp macro="" textlink="">
      <xdr:nvSpPr>
        <xdr:cNvPr id="703" name="楕円 702"/>
        <xdr:cNvSpPr/>
      </xdr:nvSpPr>
      <xdr:spPr>
        <a:xfrm>
          <a:off x="14541500" y="1663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92873</xdr:rowOff>
    </xdr:from>
    <xdr:ext cx="469744" cy="259045"/>
    <xdr:sp macro="" textlink="">
      <xdr:nvSpPr>
        <xdr:cNvPr id="704" name="テキスト ボックス 703"/>
        <xdr:cNvSpPr txBox="1"/>
      </xdr:nvSpPr>
      <xdr:spPr>
        <a:xfrm>
          <a:off x="14357428" y="16723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11004</xdr:rowOff>
    </xdr:from>
    <xdr:to>
      <xdr:col>72</xdr:col>
      <xdr:colOff>38100</xdr:colOff>
      <xdr:row>96</xdr:row>
      <xdr:rowOff>112604</xdr:rowOff>
    </xdr:to>
    <xdr:sp macro="" textlink="">
      <xdr:nvSpPr>
        <xdr:cNvPr id="705" name="楕円 704"/>
        <xdr:cNvSpPr/>
      </xdr:nvSpPr>
      <xdr:spPr>
        <a:xfrm>
          <a:off x="13652500" y="1647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103731</xdr:rowOff>
    </xdr:from>
    <xdr:ext cx="469744" cy="259045"/>
    <xdr:sp macro="" textlink="">
      <xdr:nvSpPr>
        <xdr:cNvPr id="706" name="テキスト ボックス 705"/>
        <xdr:cNvSpPr txBox="1"/>
      </xdr:nvSpPr>
      <xdr:spPr>
        <a:xfrm>
          <a:off x="13468428" y="1656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62782</xdr:rowOff>
    </xdr:from>
    <xdr:to>
      <xdr:col>67</xdr:col>
      <xdr:colOff>101600</xdr:colOff>
      <xdr:row>97</xdr:row>
      <xdr:rowOff>164382</xdr:rowOff>
    </xdr:to>
    <xdr:sp macro="" textlink="">
      <xdr:nvSpPr>
        <xdr:cNvPr id="707" name="楕円 706"/>
        <xdr:cNvSpPr/>
      </xdr:nvSpPr>
      <xdr:spPr>
        <a:xfrm>
          <a:off x="12763500" y="1669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155509</xdr:rowOff>
    </xdr:from>
    <xdr:ext cx="469744" cy="259045"/>
    <xdr:sp macro="" textlink="">
      <xdr:nvSpPr>
        <xdr:cNvPr id="708" name="テキスト ボックス 707"/>
        <xdr:cNvSpPr txBox="1"/>
      </xdr:nvSpPr>
      <xdr:spPr>
        <a:xfrm>
          <a:off x="12579428" y="16786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0" name="テキスト ボックス 72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98225</xdr:rowOff>
    </xdr:from>
    <xdr:to>
      <xdr:col>116</xdr:col>
      <xdr:colOff>62864</xdr:colOff>
      <xdr:row>39</xdr:row>
      <xdr:rowOff>98878</xdr:rowOff>
    </xdr:to>
    <xdr:cxnSp macro="">
      <xdr:nvCxnSpPr>
        <xdr:cNvPr id="734" name="直線コネクタ 733"/>
        <xdr:cNvCxnSpPr/>
      </xdr:nvCxnSpPr>
      <xdr:spPr>
        <a:xfrm flipV="1">
          <a:off x="22159595" y="5241725"/>
          <a:ext cx="1269" cy="154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44902</xdr:rowOff>
    </xdr:from>
    <xdr:ext cx="469744" cy="259045"/>
    <xdr:sp macro="" textlink="">
      <xdr:nvSpPr>
        <xdr:cNvPr id="737" name="投資及び出資金最大値テキスト"/>
        <xdr:cNvSpPr txBox="1"/>
      </xdr:nvSpPr>
      <xdr:spPr>
        <a:xfrm>
          <a:off x="22212300" y="501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98225</xdr:rowOff>
    </xdr:from>
    <xdr:to>
      <xdr:col>116</xdr:col>
      <xdr:colOff>152400</xdr:colOff>
      <xdr:row>30</xdr:row>
      <xdr:rowOff>98225</xdr:rowOff>
    </xdr:to>
    <xdr:cxnSp macro="">
      <xdr:nvCxnSpPr>
        <xdr:cNvPr id="738" name="直線コネクタ 737"/>
        <xdr:cNvCxnSpPr/>
      </xdr:nvCxnSpPr>
      <xdr:spPr>
        <a:xfrm>
          <a:off x="22072600" y="5241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1887</xdr:rowOff>
    </xdr:from>
    <xdr:to>
      <xdr:col>116</xdr:col>
      <xdr:colOff>63500</xdr:colOff>
      <xdr:row>39</xdr:row>
      <xdr:rowOff>98878</xdr:rowOff>
    </xdr:to>
    <xdr:cxnSp macro="">
      <xdr:nvCxnSpPr>
        <xdr:cNvPr id="739" name="直線コネクタ 738"/>
        <xdr:cNvCxnSpPr/>
      </xdr:nvCxnSpPr>
      <xdr:spPr>
        <a:xfrm flipV="1">
          <a:off x="21323300" y="6516987"/>
          <a:ext cx="838200" cy="26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122191</xdr:rowOff>
    </xdr:from>
    <xdr:ext cx="378565" cy="259045"/>
    <xdr:sp macro="" textlink="">
      <xdr:nvSpPr>
        <xdr:cNvPr id="740" name="投資及び出資金平均値テキスト"/>
        <xdr:cNvSpPr txBox="1"/>
      </xdr:nvSpPr>
      <xdr:spPr>
        <a:xfrm>
          <a:off x="22212300" y="6465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143764</xdr:rowOff>
    </xdr:from>
    <xdr:to>
      <xdr:col>116</xdr:col>
      <xdr:colOff>114300</xdr:colOff>
      <xdr:row>38</xdr:row>
      <xdr:rowOff>73914</xdr:rowOff>
    </xdr:to>
    <xdr:sp macro="" textlink="">
      <xdr:nvSpPr>
        <xdr:cNvPr id="741" name="フローチャート: 判断 740"/>
        <xdr:cNvSpPr/>
      </xdr:nvSpPr>
      <xdr:spPr>
        <a:xfrm>
          <a:off x="221107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44813</xdr:rowOff>
    </xdr:from>
    <xdr:to>
      <xdr:col>112</xdr:col>
      <xdr:colOff>38100</xdr:colOff>
      <xdr:row>38</xdr:row>
      <xdr:rowOff>146413</xdr:rowOff>
    </xdr:to>
    <xdr:sp macro="" textlink="">
      <xdr:nvSpPr>
        <xdr:cNvPr id="743" name="フローチャート: 判断 742"/>
        <xdr:cNvSpPr/>
      </xdr:nvSpPr>
      <xdr:spPr>
        <a:xfrm>
          <a:off x="21272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162940</xdr:rowOff>
    </xdr:from>
    <xdr:ext cx="378565" cy="259045"/>
    <xdr:sp macro="" textlink="">
      <xdr:nvSpPr>
        <xdr:cNvPr id="744" name="テキスト ボックス 743"/>
        <xdr:cNvSpPr txBox="1"/>
      </xdr:nvSpPr>
      <xdr:spPr>
        <a:xfrm>
          <a:off x="21134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48405</xdr:rowOff>
    </xdr:from>
    <xdr:to>
      <xdr:col>107</xdr:col>
      <xdr:colOff>101600</xdr:colOff>
      <xdr:row>38</xdr:row>
      <xdr:rowOff>150005</xdr:rowOff>
    </xdr:to>
    <xdr:sp macro="" textlink="">
      <xdr:nvSpPr>
        <xdr:cNvPr id="746" name="フローチャート: 判断 745"/>
        <xdr:cNvSpPr/>
      </xdr:nvSpPr>
      <xdr:spPr>
        <a:xfrm>
          <a:off x="20383500" y="65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166532</xdr:rowOff>
    </xdr:from>
    <xdr:ext cx="378565" cy="259045"/>
    <xdr:sp macro="" textlink="">
      <xdr:nvSpPr>
        <xdr:cNvPr id="747" name="テキスト ボックス 746"/>
        <xdr:cNvSpPr txBox="1"/>
      </xdr:nvSpPr>
      <xdr:spPr>
        <a:xfrm>
          <a:off x="20245017" y="6338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10196</xdr:rowOff>
    </xdr:from>
    <xdr:to>
      <xdr:col>102</xdr:col>
      <xdr:colOff>165100</xdr:colOff>
      <xdr:row>38</xdr:row>
      <xdr:rowOff>111796</xdr:rowOff>
    </xdr:to>
    <xdr:sp macro="" textlink="">
      <xdr:nvSpPr>
        <xdr:cNvPr id="749" name="フローチャート: 判断 748"/>
        <xdr:cNvSpPr/>
      </xdr:nvSpPr>
      <xdr:spPr>
        <a:xfrm>
          <a:off x="19494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128323</xdr:rowOff>
    </xdr:from>
    <xdr:ext cx="378565" cy="259045"/>
    <xdr:sp macro="" textlink="">
      <xdr:nvSpPr>
        <xdr:cNvPr id="750" name="テキスト ボックス 749"/>
        <xdr:cNvSpPr txBox="1"/>
      </xdr:nvSpPr>
      <xdr:spPr>
        <a:xfrm>
          <a:off x="19356017" y="6300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38281</xdr:rowOff>
    </xdr:from>
    <xdr:to>
      <xdr:col>98</xdr:col>
      <xdr:colOff>38100</xdr:colOff>
      <xdr:row>38</xdr:row>
      <xdr:rowOff>139881</xdr:rowOff>
    </xdr:to>
    <xdr:sp macro="" textlink="">
      <xdr:nvSpPr>
        <xdr:cNvPr id="751" name="フローチャート: 判断 750"/>
        <xdr:cNvSpPr/>
      </xdr:nvSpPr>
      <xdr:spPr>
        <a:xfrm>
          <a:off x="18605500" y="655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156408</xdr:rowOff>
    </xdr:from>
    <xdr:ext cx="378565" cy="259045"/>
    <xdr:sp macro="" textlink="">
      <xdr:nvSpPr>
        <xdr:cNvPr id="752" name="テキスト ボックス 751"/>
        <xdr:cNvSpPr txBox="1"/>
      </xdr:nvSpPr>
      <xdr:spPr>
        <a:xfrm>
          <a:off x="18467017" y="6328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122537</xdr:rowOff>
    </xdr:from>
    <xdr:to>
      <xdr:col>116</xdr:col>
      <xdr:colOff>114300</xdr:colOff>
      <xdr:row>38</xdr:row>
      <xdr:rowOff>52687</xdr:rowOff>
    </xdr:to>
    <xdr:sp macro="" textlink="">
      <xdr:nvSpPr>
        <xdr:cNvPr id="758" name="楕円 757"/>
        <xdr:cNvSpPr/>
      </xdr:nvSpPr>
      <xdr:spPr>
        <a:xfrm>
          <a:off x="22110700" y="646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145414</xdr:rowOff>
    </xdr:from>
    <xdr:ext cx="378565" cy="259045"/>
    <xdr:sp macro="" textlink="">
      <xdr:nvSpPr>
        <xdr:cNvPr id="759" name="投資及び出資金該当値テキスト"/>
        <xdr:cNvSpPr txBox="1"/>
      </xdr:nvSpPr>
      <xdr:spPr>
        <a:xfrm>
          <a:off x="22212300" y="6317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67828</xdr:rowOff>
    </xdr:from>
    <xdr:to>
      <xdr:col>116</xdr:col>
      <xdr:colOff>62864</xdr:colOff>
      <xdr:row>58</xdr:row>
      <xdr:rowOff>139700</xdr:rowOff>
    </xdr:to>
    <xdr:cxnSp macro="">
      <xdr:nvCxnSpPr>
        <xdr:cNvPr id="789" name="直線コネクタ 788"/>
        <xdr:cNvCxnSpPr/>
      </xdr:nvCxnSpPr>
      <xdr:spPr>
        <a:xfrm flipV="1">
          <a:off x="22159595" y="8640328"/>
          <a:ext cx="1269" cy="1443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14505</xdr:rowOff>
    </xdr:from>
    <xdr:ext cx="534377" cy="259045"/>
    <xdr:sp macro="" textlink="">
      <xdr:nvSpPr>
        <xdr:cNvPr id="792" name="貸付金最大値テキスト"/>
        <xdr:cNvSpPr txBox="1"/>
      </xdr:nvSpPr>
      <xdr:spPr>
        <a:xfrm>
          <a:off x="22212300" y="841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67828</xdr:rowOff>
    </xdr:from>
    <xdr:to>
      <xdr:col>116</xdr:col>
      <xdr:colOff>152400</xdr:colOff>
      <xdr:row>50</xdr:row>
      <xdr:rowOff>67828</xdr:rowOff>
    </xdr:to>
    <xdr:cxnSp macro="">
      <xdr:nvCxnSpPr>
        <xdr:cNvPr id="793" name="直線コネクタ 792"/>
        <xdr:cNvCxnSpPr/>
      </xdr:nvCxnSpPr>
      <xdr:spPr>
        <a:xfrm>
          <a:off x="22072600" y="86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47940</xdr:rowOff>
    </xdr:from>
    <xdr:to>
      <xdr:col>116</xdr:col>
      <xdr:colOff>63500</xdr:colOff>
      <xdr:row>58</xdr:row>
      <xdr:rowOff>53701</xdr:rowOff>
    </xdr:to>
    <xdr:cxnSp macro="">
      <xdr:nvCxnSpPr>
        <xdr:cNvPr id="794" name="直線コネクタ 793"/>
        <xdr:cNvCxnSpPr/>
      </xdr:nvCxnSpPr>
      <xdr:spPr>
        <a:xfrm>
          <a:off x="21323300" y="9992040"/>
          <a:ext cx="8382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146753</xdr:rowOff>
    </xdr:from>
    <xdr:ext cx="469744" cy="259045"/>
    <xdr:sp macro="" textlink="">
      <xdr:nvSpPr>
        <xdr:cNvPr id="795" name="貸付金平均値テキスト"/>
        <xdr:cNvSpPr txBox="1"/>
      </xdr:nvSpPr>
      <xdr:spPr>
        <a:xfrm>
          <a:off x="22212300" y="974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123876</xdr:rowOff>
    </xdr:from>
    <xdr:to>
      <xdr:col>116</xdr:col>
      <xdr:colOff>114300</xdr:colOff>
      <xdr:row>58</xdr:row>
      <xdr:rowOff>54026</xdr:rowOff>
    </xdr:to>
    <xdr:sp macro="" textlink="">
      <xdr:nvSpPr>
        <xdr:cNvPr id="796" name="フローチャート: 判断 795"/>
        <xdr:cNvSpPr/>
      </xdr:nvSpPr>
      <xdr:spPr>
        <a:xfrm>
          <a:off x="22110700" y="989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47209</xdr:rowOff>
    </xdr:from>
    <xdr:to>
      <xdr:col>111</xdr:col>
      <xdr:colOff>177800</xdr:colOff>
      <xdr:row>58</xdr:row>
      <xdr:rowOff>47940</xdr:rowOff>
    </xdr:to>
    <xdr:cxnSp macro="">
      <xdr:nvCxnSpPr>
        <xdr:cNvPr id="797" name="直線コネクタ 796"/>
        <xdr:cNvCxnSpPr/>
      </xdr:nvCxnSpPr>
      <xdr:spPr>
        <a:xfrm>
          <a:off x="20434300" y="9991309"/>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119441</xdr:rowOff>
    </xdr:from>
    <xdr:to>
      <xdr:col>112</xdr:col>
      <xdr:colOff>38100</xdr:colOff>
      <xdr:row>58</xdr:row>
      <xdr:rowOff>49591</xdr:rowOff>
    </xdr:to>
    <xdr:sp macro="" textlink="">
      <xdr:nvSpPr>
        <xdr:cNvPr id="798" name="フローチャート: 判断 797"/>
        <xdr:cNvSpPr/>
      </xdr:nvSpPr>
      <xdr:spPr>
        <a:xfrm>
          <a:off x="21272500" y="9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66118</xdr:rowOff>
    </xdr:from>
    <xdr:ext cx="469744" cy="259045"/>
    <xdr:sp macro="" textlink="">
      <xdr:nvSpPr>
        <xdr:cNvPr id="799" name="テキスト ボックス 798"/>
        <xdr:cNvSpPr txBox="1"/>
      </xdr:nvSpPr>
      <xdr:spPr>
        <a:xfrm>
          <a:off x="21088428" y="9667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45882</xdr:rowOff>
    </xdr:from>
    <xdr:to>
      <xdr:col>107</xdr:col>
      <xdr:colOff>50800</xdr:colOff>
      <xdr:row>58</xdr:row>
      <xdr:rowOff>47209</xdr:rowOff>
    </xdr:to>
    <xdr:cxnSp macro="">
      <xdr:nvCxnSpPr>
        <xdr:cNvPr id="800" name="直線コネクタ 799"/>
        <xdr:cNvCxnSpPr/>
      </xdr:nvCxnSpPr>
      <xdr:spPr>
        <a:xfrm>
          <a:off x="19545300" y="9989982"/>
          <a:ext cx="889000" cy="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109062</xdr:rowOff>
    </xdr:from>
    <xdr:to>
      <xdr:col>107</xdr:col>
      <xdr:colOff>101600</xdr:colOff>
      <xdr:row>58</xdr:row>
      <xdr:rowOff>39212</xdr:rowOff>
    </xdr:to>
    <xdr:sp macro="" textlink="">
      <xdr:nvSpPr>
        <xdr:cNvPr id="801" name="フローチャート: 判断 800"/>
        <xdr:cNvSpPr/>
      </xdr:nvSpPr>
      <xdr:spPr>
        <a:xfrm>
          <a:off x="20383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55739</xdr:rowOff>
    </xdr:from>
    <xdr:ext cx="469744" cy="259045"/>
    <xdr:sp macro="" textlink="">
      <xdr:nvSpPr>
        <xdr:cNvPr id="802" name="テキスト ボックス 801"/>
        <xdr:cNvSpPr txBox="1"/>
      </xdr:nvSpPr>
      <xdr:spPr>
        <a:xfrm>
          <a:off x="20199428" y="96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45471</xdr:rowOff>
    </xdr:from>
    <xdr:to>
      <xdr:col>102</xdr:col>
      <xdr:colOff>114300</xdr:colOff>
      <xdr:row>58</xdr:row>
      <xdr:rowOff>45882</xdr:rowOff>
    </xdr:to>
    <xdr:cxnSp macro="">
      <xdr:nvCxnSpPr>
        <xdr:cNvPr id="803" name="直線コネクタ 802"/>
        <xdr:cNvCxnSpPr/>
      </xdr:nvCxnSpPr>
      <xdr:spPr>
        <a:xfrm>
          <a:off x="18656300" y="9989571"/>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64485</xdr:rowOff>
    </xdr:from>
    <xdr:to>
      <xdr:col>102</xdr:col>
      <xdr:colOff>165100</xdr:colOff>
      <xdr:row>57</xdr:row>
      <xdr:rowOff>166085</xdr:rowOff>
    </xdr:to>
    <xdr:sp macro="" textlink="">
      <xdr:nvSpPr>
        <xdr:cNvPr id="804" name="フローチャート: 判断 803"/>
        <xdr:cNvSpPr/>
      </xdr:nvSpPr>
      <xdr:spPr>
        <a:xfrm>
          <a:off x="19494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11162</xdr:rowOff>
    </xdr:from>
    <xdr:ext cx="469744" cy="259045"/>
    <xdr:sp macro="" textlink="">
      <xdr:nvSpPr>
        <xdr:cNvPr id="805" name="テキスト ボックス 804"/>
        <xdr:cNvSpPr txBox="1"/>
      </xdr:nvSpPr>
      <xdr:spPr>
        <a:xfrm>
          <a:off x="19310428" y="961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136449</xdr:rowOff>
    </xdr:from>
    <xdr:to>
      <xdr:col>98</xdr:col>
      <xdr:colOff>38100</xdr:colOff>
      <xdr:row>57</xdr:row>
      <xdr:rowOff>66599</xdr:rowOff>
    </xdr:to>
    <xdr:sp macro="" textlink="">
      <xdr:nvSpPr>
        <xdr:cNvPr id="806" name="フローチャート: 判断 805"/>
        <xdr:cNvSpPr/>
      </xdr:nvSpPr>
      <xdr:spPr>
        <a:xfrm>
          <a:off x="18605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83126</xdr:rowOff>
    </xdr:from>
    <xdr:ext cx="469744" cy="259045"/>
    <xdr:sp macro="" textlink="">
      <xdr:nvSpPr>
        <xdr:cNvPr id="807" name="テキスト ボックス 806"/>
        <xdr:cNvSpPr txBox="1"/>
      </xdr:nvSpPr>
      <xdr:spPr>
        <a:xfrm>
          <a:off x="18421428"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2901</xdr:rowOff>
    </xdr:from>
    <xdr:to>
      <xdr:col>116</xdr:col>
      <xdr:colOff>114300</xdr:colOff>
      <xdr:row>58</xdr:row>
      <xdr:rowOff>104501</xdr:rowOff>
    </xdr:to>
    <xdr:sp macro="" textlink="">
      <xdr:nvSpPr>
        <xdr:cNvPr id="813" name="楕円 812"/>
        <xdr:cNvSpPr/>
      </xdr:nvSpPr>
      <xdr:spPr>
        <a:xfrm>
          <a:off x="22110700" y="994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102303</xdr:rowOff>
    </xdr:from>
    <xdr:ext cx="469744" cy="259045"/>
    <xdr:sp macro="" textlink="">
      <xdr:nvSpPr>
        <xdr:cNvPr id="814" name="貸付金該当値テキスト"/>
        <xdr:cNvSpPr txBox="1"/>
      </xdr:nvSpPr>
      <xdr:spPr>
        <a:xfrm>
          <a:off x="22212300" y="9874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168590</xdr:rowOff>
    </xdr:from>
    <xdr:to>
      <xdr:col>112</xdr:col>
      <xdr:colOff>38100</xdr:colOff>
      <xdr:row>58</xdr:row>
      <xdr:rowOff>98740</xdr:rowOff>
    </xdr:to>
    <xdr:sp macro="" textlink="">
      <xdr:nvSpPr>
        <xdr:cNvPr id="815" name="楕円 814"/>
        <xdr:cNvSpPr/>
      </xdr:nvSpPr>
      <xdr:spPr>
        <a:xfrm>
          <a:off x="21272500" y="994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89867</xdr:rowOff>
    </xdr:from>
    <xdr:ext cx="469744" cy="259045"/>
    <xdr:sp macro="" textlink="">
      <xdr:nvSpPr>
        <xdr:cNvPr id="816" name="テキスト ボックス 815"/>
        <xdr:cNvSpPr txBox="1"/>
      </xdr:nvSpPr>
      <xdr:spPr>
        <a:xfrm>
          <a:off x="21088428" y="1003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167859</xdr:rowOff>
    </xdr:from>
    <xdr:to>
      <xdr:col>107</xdr:col>
      <xdr:colOff>101600</xdr:colOff>
      <xdr:row>58</xdr:row>
      <xdr:rowOff>98009</xdr:rowOff>
    </xdr:to>
    <xdr:sp macro="" textlink="">
      <xdr:nvSpPr>
        <xdr:cNvPr id="817" name="楕円 816"/>
        <xdr:cNvSpPr/>
      </xdr:nvSpPr>
      <xdr:spPr>
        <a:xfrm>
          <a:off x="20383500" y="994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89136</xdr:rowOff>
    </xdr:from>
    <xdr:ext cx="469744" cy="259045"/>
    <xdr:sp macro="" textlink="">
      <xdr:nvSpPr>
        <xdr:cNvPr id="818" name="テキスト ボックス 817"/>
        <xdr:cNvSpPr txBox="1"/>
      </xdr:nvSpPr>
      <xdr:spPr>
        <a:xfrm>
          <a:off x="20199428" y="10033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166532</xdr:rowOff>
    </xdr:from>
    <xdr:to>
      <xdr:col>102</xdr:col>
      <xdr:colOff>165100</xdr:colOff>
      <xdr:row>58</xdr:row>
      <xdr:rowOff>96682</xdr:rowOff>
    </xdr:to>
    <xdr:sp macro="" textlink="">
      <xdr:nvSpPr>
        <xdr:cNvPr id="819" name="楕円 818"/>
        <xdr:cNvSpPr/>
      </xdr:nvSpPr>
      <xdr:spPr>
        <a:xfrm>
          <a:off x="19494500" y="993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87809</xdr:rowOff>
    </xdr:from>
    <xdr:ext cx="469744" cy="259045"/>
    <xdr:sp macro="" textlink="">
      <xdr:nvSpPr>
        <xdr:cNvPr id="820" name="テキスト ボックス 819"/>
        <xdr:cNvSpPr txBox="1"/>
      </xdr:nvSpPr>
      <xdr:spPr>
        <a:xfrm>
          <a:off x="19310428" y="10031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166121</xdr:rowOff>
    </xdr:from>
    <xdr:to>
      <xdr:col>98</xdr:col>
      <xdr:colOff>38100</xdr:colOff>
      <xdr:row>58</xdr:row>
      <xdr:rowOff>96271</xdr:rowOff>
    </xdr:to>
    <xdr:sp macro="" textlink="">
      <xdr:nvSpPr>
        <xdr:cNvPr id="821" name="楕円 820"/>
        <xdr:cNvSpPr/>
      </xdr:nvSpPr>
      <xdr:spPr>
        <a:xfrm>
          <a:off x="18605500" y="993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87398</xdr:rowOff>
    </xdr:from>
    <xdr:ext cx="469744" cy="259045"/>
    <xdr:sp macro="" textlink="">
      <xdr:nvSpPr>
        <xdr:cNvPr id="822" name="テキスト ボックス 821"/>
        <xdr:cNvSpPr txBox="1"/>
      </xdr:nvSpPr>
      <xdr:spPr>
        <a:xfrm>
          <a:off x="18421428" y="10031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5" name="テキスト ボックス 83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7" name="テキスト ボックス 83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9" name="テキスト ボックス 83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1" name="テキスト ボックス 84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44740</xdr:rowOff>
    </xdr:from>
    <xdr:to>
      <xdr:col>116</xdr:col>
      <xdr:colOff>62864</xdr:colOff>
      <xdr:row>78</xdr:row>
      <xdr:rowOff>9581</xdr:rowOff>
    </xdr:to>
    <xdr:cxnSp macro="">
      <xdr:nvCxnSpPr>
        <xdr:cNvPr id="845" name="直線コネクタ 844"/>
        <xdr:cNvCxnSpPr/>
      </xdr:nvCxnSpPr>
      <xdr:spPr>
        <a:xfrm flipV="1">
          <a:off x="22159595" y="12217690"/>
          <a:ext cx="1269" cy="1164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13408</xdr:rowOff>
    </xdr:from>
    <xdr:ext cx="534377" cy="259045"/>
    <xdr:sp macro="" textlink="">
      <xdr:nvSpPr>
        <xdr:cNvPr id="846" name="繰出金最小値テキスト"/>
        <xdr:cNvSpPr txBox="1"/>
      </xdr:nvSpPr>
      <xdr:spPr>
        <a:xfrm>
          <a:off x="22212300" y="1338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9581</xdr:rowOff>
    </xdr:from>
    <xdr:to>
      <xdr:col>116</xdr:col>
      <xdr:colOff>152400</xdr:colOff>
      <xdr:row>78</xdr:row>
      <xdr:rowOff>9581</xdr:rowOff>
    </xdr:to>
    <xdr:cxnSp macro="">
      <xdr:nvCxnSpPr>
        <xdr:cNvPr id="847" name="直線コネクタ 846"/>
        <xdr:cNvCxnSpPr/>
      </xdr:nvCxnSpPr>
      <xdr:spPr>
        <a:xfrm>
          <a:off x="22072600" y="1338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162867</xdr:rowOff>
    </xdr:from>
    <xdr:ext cx="534377" cy="259045"/>
    <xdr:sp macro="" textlink="">
      <xdr:nvSpPr>
        <xdr:cNvPr id="848" name="繰出金最大値テキスト"/>
        <xdr:cNvSpPr txBox="1"/>
      </xdr:nvSpPr>
      <xdr:spPr>
        <a:xfrm>
          <a:off x="22212300" y="1199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44740</xdr:rowOff>
    </xdr:from>
    <xdr:to>
      <xdr:col>116</xdr:col>
      <xdr:colOff>152400</xdr:colOff>
      <xdr:row>71</xdr:row>
      <xdr:rowOff>44740</xdr:rowOff>
    </xdr:to>
    <xdr:cxnSp macro="">
      <xdr:nvCxnSpPr>
        <xdr:cNvPr id="849" name="直線コネクタ 848"/>
        <xdr:cNvCxnSpPr/>
      </xdr:nvCxnSpPr>
      <xdr:spPr>
        <a:xfrm>
          <a:off x="22072600" y="1221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160502</xdr:rowOff>
    </xdr:from>
    <xdr:to>
      <xdr:col>116</xdr:col>
      <xdr:colOff>63500</xdr:colOff>
      <xdr:row>78</xdr:row>
      <xdr:rowOff>9581</xdr:rowOff>
    </xdr:to>
    <xdr:cxnSp macro="">
      <xdr:nvCxnSpPr>
        <xdr:cNvPr id="850" name="直線コネクタ 849"/>
        <xdr:cNvCxnSpPr/>
      </xdr:nvCxnSpPr>
      <xdr:spPr>
        <a:xfrm>
          <a:off x="21323300" y="13190702"/>
          <a:ext cx="838200" cy="19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16451</xdr:rowOff>
    </xdr:from>
    <xdr:ext cx="534377" cy="259045"/>
    <xdr:sp macro="" textlink="">
      <xdr:nvSpPr>
        <xdr:cNvPr id="851" name="繰出金平均値テキスト"/>
        <xdr:cNvSpPr txBox="1"/>
      </xdr:nvSpPr>
      <xdr:spPr>
        <a:xfrm>
          <a:off x="22212300" y="1270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165024</xdr:rowOff>
    </xdr:from>
    <xdr:to>
      <xdr:col>116</xdr:col>
      <xdr:colOff>114300</xdr:colOff>
      <xdr:row>75</xdr:row>
      <xdr:rowOff>95174</xdr:rowOff>
    </xdr:to>
    <xdr:sp macro="" textlink="">
      <xdr:nvSpPr>
        <xdr:cNvPr id="852" name="フローチャート: 判断 851"/>
        <xdr:cNvSpPr/>
      </xdr:nvSpPr>
      <xdr:spPr>
        <a:xfrm>
          <a:off x="221107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160502</xdr:rowOff>
    </xdr:from>
    <xdr:to>
      <xdr:col>111</xdr:col>
      <xdr:colOff>177800</xdr:colOff>
      <xdr:row>76</xdr:row>
      <xdr:rowOff>164801</xdr:rowOff>
    </xdr:to>
    <xdr:cxnSp macro="">
      <xdr:nvCxnSpPr>
        <xdr:cNvPr id="853" name="直線コネクタ 852"/>
        <xdr:cNvCxnSpPr/>
      </xdr:nvCxnSpPr>
      <xdr:spPr>
        <a:xfrm flipV="1">
          <a:off x="20434300" y="13190702"/>
          <a:ext cx="889000" cy="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146690</xdr:rowOff>
    </xdr:from>
    <xdr:to>
      <xdr:col>112</xdr:col>
      <xdr:colOff>38100</xdr:colOff>
      <xdr:row>75</xdr:row>
      <xdr:rowOff>76840</xdr:rowOff>
    </xdr:to>
    <xdr:sp macro="" textlink="">
      <xdr:nvSpPr>
        <xdr:cNvPr id="854" name="フローチャート: 判断 853"/>
        <xdr:cNvSpPr/>
      </xdr:nvSpPr>
      <xdr:spPr>
        <a:xfrm>
          <a:off x="21272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93367</xdr:rowOff>
    </xdr:from>
    <xdr:ext cx="534377" cy="259045"/>
    <xdr:sp macro="" textlink="">
      <xdr:nvSpPr>
        <xdr:cNvPr id="855" name="テキスト ボックス 854"/>
        <xdr:cNvSpPr txBox="1"/>
      </xdr:nvSpPr>
      <xdr:spPr>
        <a:xfrm>
          <a:off x="21056111" y="126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120543</xdr:rowOff>
    </xdr:from>
    <xdr:to>
      <xdr:col>107</xdr:col>
      <xdr:colOff>50800</xdr:colOff>
      <xdr:row>76</xdr:row>
      <xdr:rowOff>164801</xdr:rowOff>
    </xdr:to>
    <xdr:cxnSp macro="">
      <xdr:nvCxnSpPr>
        <xdr:cNvPr id="856" name="直線コネクタ 855"/>
        <xdr:cNvCxnSpPr/>
      </xdr:nvCxnSpPr>
      <xdr:spPr>
        <a:xfrm>
          <a:off x="19545300" y="13150743"/>
          <a:ext cx="889000" cy="4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138735</xdr:rowOff>
    </xdr:from>
    <xdr:to>
      <xdr:col>107</xdr:col>
      <xdr:colOff>101600</xdr:colOff>
      <xdr:row>75</xdr:row>
      <xdr:rowOff>68885</xdr:rowOff>
    </xdr:to>
    <xdr:sp macro="" textlink="">
      <xdr:nvSpPr>
        <xdr:cNvPr id="857" name="フローチャート: 判断 856"/>
        <xdr:cNvSpPr/>
      </xdr:nvSpPr>
      <xdr:spPr>
        <a:xfrm>
          <a:off x="20383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85412</xdr:rowOff>
    </xdr:from>
    <xdr:ext cx="534377" cy="259045"/>
    <xdr:sp macro="" textlink="">
      <xdr:nvSpPr>
        <xdr:cNvPr id="858" name="テキスト ボックス 857"/>
        <xdr:cNvSpPr txBox="1"/>
      </xdr:nvSpPr>
      <xdr:spPr>
        <a:xfrm>
          <a:off x="20167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120543</xdr:rowOff>
    </xdr:from>
    <xdr:to>
      <xdr:col>102</xdr:col>
      <xdr:colOff>114300</xdr:colOff>
      <xdr:row>76</xdr:row>
      <xdr:rowOff>163565</xdr:rowOff>
    </xdr:to>
    <xdr:cxnSp macro="">
      <xdr:nvCxnSpPr>
        <xdr:cNvPr id="859" name="直線コネクタ 858"/>
        <xdr:cNvCxnSpPr/>
      </xdr:nvCxnSpPr>
      <xdr:spPr>
        <a:xfrm flipV="1">
          <a:off x="18656300" y="13150743"/>
          <a:ext cx="889000" cy="4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136495</xdr:rowOff>
    </xdr:from>
    <xdr:to>
      <xdr:col>102</xdr:col>
      <xdr:colOff>165100</xdr:colOff>
      <xdr:row>75</xdr:row>
      <xdr:rowOff>66645</xdr:rowOff>
    </xdr:to>
    <xdr:sp macro="" textlink="">
      <xdr:nvSpPr>
        <xdr:cNvPr id="860" name="フローチャート: 判断 859"/>
        <xdr:cNvSpPr/>
      </xdr:nvSpPr>
      <xdr:spPr>
        <a:xfrm>
          <a:off x="19494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83172</xdr:rowOff>
    </xdr:from>
    <xdr:ext cx="534377" cy="259045"/>
    <xdr:sp macro="" textlink="">
      <xdr:nvSpPr>
        <xdr:cNvPr id="861" name="テキスト ボックス 860"/>
        <xdr:cNvSpPr txBox="1"/>
      </xdr:nvSpPr>
      <xdr:spPr>
        <a:xfrm>
          <a:off x="19278111" y="1259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56256</xdr:rowOff>
    </xdr:from>
    <xdr:to>
      <xdr:col>98</xdr:col>
      <xdr:colOff>38100</xdr:colOff>
      <xdr:row>74</xdr:row>
      <xdr:rowOff>157856</xdr:rowOff>
    </xdr:to>
    <xdr:sp macro="" textlink="">
      <xdr:nvSpPr>
        <xdr:cNvPr id="862" name="フローチャート: 判断 861"/>
        <xdr:cNvSpPr/>
      </xdr:nvSpPr>
      <xdr:spPr>
        <a:xfrm>
          <a:off x="18605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2933</xdr:rowOff>
    </xdr:from>
    <xdr:ext cx="534377" cy="259045"/>
    <xdr:sp macro="" textlink="">
      <xdr:nvSpPr>
        <xdr:cNvPr id="863" name="テキスト ボックス 862"/>
        <xdr:cNvSpPr txBox="1"/>
      </xdr:nvSpPr>
      <xdr:spPr>
        <a:xfrm>
          <a:off x="18389111" y="12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130231</xdr:rowOff>
    </xdr:from>
    <xdr:to>
      <xdr:col>116</xdr:col>
      <xdr:colOff>114300</xdr:colOff>
      <xdr:row>78</xdr:row>
      <xdr:rowOff>60381</xdr:rowOff>
    </xdr:to>
    <xdr:sp macro="" textlink="">
      <xdr:nvSpPr>
        <xdr:cNvPr id="869" name="楕円 868"/>
        <xdr:cNvSpPr/>
      </xdr:nvSpPr>
      <xdr:spPr>
        <a:xfrm>
          <a:off x="22110700" y="1333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45158</xdr:rowOff>
    </xdr:from>
    <xdr:ext cx="534377" cy="259045"/>
    <xdr:sp macro="" textlink="">
      <xdr:nvSpPr>
        <xdr:cNvPr id="870" name="繰出金該当値テキスト"/>
        <xdr:cNvSpPr txBox="1"/>
      </xdr:nvSpPr>
      <xdr:spPr>
        <a:xfrm>
          <a:off x="22212300" y="1324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109702</xdr:rowOff>
    </xdr:from>
    <xdr:to>
      <xdr:col>112</xdr:col>
      <xdr:colOff>38100</xdr:colOff>
      <xdr:row>77</xdr:row>
      <xdr:rowOff>39852</xdr:rowOff>
    </xdr:to>
    <xdr:sp macro="" textlink="">
      <xdr:nvSpPr>
        <xdr:cNvPr id="871" name="楕円 870"/>
        <xdr:cNvSpPr/>
      </xdr:nvSpPr>
      <xdr:spPr>
        <a:xfrm>
          <a:off x="21272500" y="1313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30979</xdr:rowOff>
    </xdr:from>
    <xdr:ext cx="534377" cy="259045"/>
    <xdr:sp macro="" textlink="">
      <xdr:nvSpPr>
        <xdr:cNvPr id="872" name="テキスト ボックス 871"/>
        <xdr:cNvSpPr txBox="1"/>
      </xdr:nvSpPr>
      <xdr:spPr>
        <a:xfrm>
          <a:off x="21056111" y="1323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114001</xdr:rowOff>
    </xdr:from>
    <xdr:to>
      <xdr:col>107</xdr:col>
      <xdr:colOff>101600</xdr:colOff>
      <xdr:row>77</xdr:row>
      <xdr:rowOff>44151</xdr:rowOff>
    </xdr:to>
    <xdr:sp macro="" textlink="">
      <xdr:nvSpPr>
        <xdr:cNvPr id="873" name="楕円 872"/>
        <xdr:cNvSpPr/>
      </xdr:nvSpPr>
      <xdr:spPr>
        <a:xfrm>
          <a:off x="20383500" y="1314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35278</xdr:rowOff>
    </xdr:from>
    <xdr:ext cx="534377" cy="259045"/>
    <xdr:sp macro="" textlink="">
      <xdr:nvSpPr>
        <xdr:cNvPr id="874" name="テキスト ボックス 873"/>
        <xdr:cNvSpPr txBox="1"/>
      </xdr:nvSpPr>
      <xdr:spPr>
        <a:xfrm>
          <a:off x="20167111" y="1323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69743</xdr:rowOff>
    </xdr:from>
    <xdr:to>
      <xdr:col>102</xdr:col>
      <xdr:colOff>165100</xdr:colOff>
      <xdr:row>76</xdr:row>
      <xdr:rowOff>171343</xdr:rowOff>
    </xdr:to>
    <xdr:sp macro="" textlink="">
      <xdr:nvSpPr>
        <xdr:cNvPr id="875" name="楕円 874"/>
        <xdr:cNvSpPr/>
      </xdr:nvSpPr>
      <xdr:spPr>
        <a:xfrm>
          <a:off x="19494500" y="1309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162470</xdr:rowOff>
    </xdr:from>
    <xdr:ext cx="534377" cy="259045"/>
    <xdr:sp macro="" textlink="">
      <xdr:nvSpPr>
        <xdr:cNvPr id="876" name="テキスト ボックス 875"/>
        <xdr:cNvSpPr txBox="1"/>
      </xdr:nvSpPr>
      <xdr:spPr>
        <a:xfrm>
          <a:off x="19278111" y="1319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112765</xdr:rowOff>
    </xdr:from>
    <xdr:to>
      <xdr:col>98</xdr:col>
      <xdr:colOff>38100</xdr:colOff>
      <xdr:row>77</xdr:row>
      <xdr:rowOff>42915</xdr:rowOff>
    </xdr:to>
    <xdr:sp macro="" textlink="">
      <xdr:nvSpPr>
        <xdr:cNvPr id="877" name="楕円 876"/>
        <xdr:cNvSpPr/>
      </xdr:nvSpPr>
      <xdr:spPr>
        <a:xfrm>
          <a:off x="18605500" y="1314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34042</xdr:rowOff>
    </xdr:from>
    <xdr:ext cx="534377" cy="259045"/>
    <xdr:sp macro="" textlink="">
      <xdr:nvSpPr>
        <xdr:cNvPr id="878" name="テキスト ボックス 877"/>
        <xdr:cNvSpPr txBox="1"/>
      </xdr:nvSpPr>
      <xdr:spPr>
        <a:xfrm>
          <a:off x="18389111" y="1323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284,274</a:t>
          </a:r>
          <a:r>
            <a:rPr kumimoji="1" lang="ja-JP" altLang="en-US" sz="1300">
              <a:latin typeface="ＭＳ Ｐゴシック" panose="020B0600070205080204" pitchFamily="50" charset="-128"/>
              <a:ea typeface="ＭＳ Ｐゴシック" panose="020B0600070205080204" pitchFamily="50" charset="-128"/>
            </a:rPr>
            <a:t>円となっている。そのうち、人件費は住民一人当たり</a:t>
          </a:r>
          <a:r>
            <a:rPr kumimoji="1" lang="en-US" altLang="ja-JP" sz="1300">
              <a:latin typeface="ＭＳ Ｐゴシック" panose="020B0600070205080204" pitchFamily="50" charset="-128"/>
              <a:ea typeface="ＭＳ Ｐゴシック" panose="020B0600070205080204" pitchFamily="50" charset="-128"/>
            </a:rPr>
            <a:t>56,802</a:t>
          </a:r>
          <a:r>
            <a:rPr kumimoji="1" lang="ja-JP" altLang="en-US" sz="1300">
              <a:latin typeface="ＭＳ Ｐゴシック" panose="020B0600070205080204" pitchFamily="50" charset="-128"/>
              <a:ea typeface="ＭＳ Ｐゴシック" panose="020B0600070205080204" pitchFamily="50" charset="-128"/>
            </a:rPr>
            <a:t>円となっており、過去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年度の推移として類似団体と比較して一人当たりコストが高い状況が続いているものの、類似団体との乖離が年々是正されつつある。これは、平成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人事給与制度改革を実施し、給料表を国の俸給表を基本とした給料表に改め、昇格基準についても国を基本とした制度にしたこと、定数管理方針の策定による適切な定数管理に努めていることによるものである。</a:t>
          </a:r>
        </a:p>
        <a:p>
          <a:r>
            <a:rPr kumimoji="1" lang="ja-JP" altLang="en-US" sz="1300">
              <a:latin typeface="ＭＳ Ｐゴシック" panose="020B0600070205080204" pitchFamily="50" charset="-128"/>
              <a:ea typeface="ＭＳ Ｐゴシック" panose="020B0600070205080204" pitchFamily="50" charset="-128"/>
            </a:rPr>
            <a:t>　普通建設事業費は、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年度決算では新第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庁舎整備工事の進捗により、過去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年度の推移と比べて大幅な増となっていたが、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年度決算では、新第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庁舎整備工事の完了により</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千万円の減となったため、住民一人当たり</a:t>
          </a:r>
          <a:r>
            <a:rPr kumimoji="1" lang="en-US" altLang="ja-JP" sz="1300">
              <a:latin typeface="ＭＳ Ｐゴシック" panose="020B0600070205080204" pitchFamily="50" charset="-128"/>
              <a:ea typeface="ＭＳ Ｐゴシック" panose="020B0600070205080204" pitchFamily="50" charset="-128"/>
            </a:rPr>
            <a:t>21,936</a:t>
          </a:r>
          <a:r>
            <a:rPr kumimoji="1" lang="ja-JP" altLang="en-US" sz="1300">
              <a:latin typeface="ＭＳ Ｐゴシック" panose="020B0600070205080204" pitchFamily="50" charset="-128"/>
              <a:ea typeface="ＭＳ Ｐゴシック" panose="020B0600070205080204" pitchFamily="50" charset="-128"/>
            </a:rPr>
            <a:t>円と前年度と比べて大幅に減少した。</a:t>
          </a:r>
        </a:p>
        <a:p>
          <a:r>
            <a:rPr kumimoji="1" lang="ja-JP" altLang="en-US" sz="1300">
              <a:latin typeface="ＭＳ Ｐゴシック" panose="020B0600070205080204" pitchFamily="50" charset="-128"/>
              <a:ea typeface="ＭＳ Ｐゴシック" panose="020B0600070205080204" pitchFamily="50" charset="-128"/>
            </a:rPr>
            <a:t>本市の建物などの減価償却資産については、老朽化の程度を示す指標である有形固定資産減価償却率（資産老朽化比率）が</a:t>
          </a:r>
          <a:r>
            <a:rPr kumimoji="1" lang="en-US" altLang="ja-JP" sz="1300">
              <a:latin typeface="ＭＳ Ｐゴシック" panose="020B0600070205080204" pitchFamily="50" charset="-128"/>
              <a:ea typeface="ＭＳ Ｐゴシック" panose="020B0600070205080204" pitchFamily="50" charset="-128"/>
            </a:rPr>
            <a:t>51.2</a:t>
          </a:r>
          <a:r>
            <a:rPr kumimoji="1" lang="ja-JP" altLang="en-US" sz="1300">
              <a:latin typeface="ＭＳ Ｐゴシック" panose="020B0600070205080204" pitchFamily="50" charset="-128"/>
              <a:ea typeface="ＭＳ Ｐゴシック" panose="020B0600070205080204" pitchFamily="50" charset="-128"/>
            </a:rPr>
            <a:t>％となっている。これは、高度経済成長期からの急激な人口増加に対応するため、特に昭和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かけて集中的に施設が整備されてきた結果であり、このままでは、今後大規模修繕や建て替え等の時期を一斉に迎えることが予想される。人口減少や少子高齢化等の社会情勢に合わせて、公共施設に求められるニーズも今後更なる変化が予想されることから、計画的な施設の更新のほか施設の民営化・統合・廃止等も含めた公共施設の適切なマネジメントにより財政負担の軽減・平準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千葉県市川市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487,536
470,532
57.45
144,856,139
138,593,849
4,613,089
86,475,319
55,707,214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101600</xdr:rowOff>
    </xdr:from>
    <xdr:to>
      <xdr:col>24</xdr:col>
      <xdr:colOff>62865</xdr:colOff>
      <xdr:row>39</xdr:row>
      <xdr:rowOff>90170</xdr:rowOff>
    </xdr:to>
    <xdr:cxnSp macro="">
      <xdr:nvCxnSpPr>
        <xdr:cNvPr id="56" name="直線コネクタ 55"/>
        <xdr:cNvCxnSpPr/>
      </xdr:nvCxnSpPr>
      <xdr:spPr>
        <a:xfrm flipV="1">
          <a:off x="4633595" y="5245100"/>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93997</xdr:rowOff>
    </xdr:from>
    <xdr:ext cx="469744" cy="259045"/>
    <xdr:sp macro="" textlink="">
      <xdr:nvSpPr>
        <xdr:cNvPr id="57" name="議会費最小値テキスト"/>
        <xdr:cNvSpPr txBox="1"/>
      </xdr:nvSpPr>
      <xdr:spPr>
        <a:xfrm>
          <a:off x="4686300" y="678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90170</xdr:rowOff>
    </xdr:from>
    <xdr:to>
      <xdr:col>24</xdr:col>
      <xdr:colOff>152400</xdr:colOff>
      <xdr:row>39</xdr:row>
      <xdr:rowOff>90170</xdr:rowOff>
    </xdr:to>
    <xdr:cxnSp macro="">
      <xdr:nvCxnSpPr>
        <xdr:cNvPr id="58" name="直線コネクタ 57"/>
        <xdr:cNvCxnSpPr/>
      </xdr:nvCxnSpPr>
      <xdr:spPr>
        <a:xfrm>
          <a:off x="4546600" y="677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48277</xdr:rowOff>
    </xdr:from>
    <xdr:ext cx="469744" cy="259045"/>
    <xdr:sp macro="" textlink="">
      <xdr:nvSpPr>
        <xdr:cNvPr id="59" name="議会費最大値テキスト"/>
        <xdr:cNvSpPr txBox="1"/>
      </xdr:nvSpPr>
      <xdr:spPr>
        <a:xfrm>
          <a:off x="4686300" y="502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101600</xdr:rowOff>
    </xdr:from>
    <xdr:to>
      <xdr:col>24</xdr:col>
      <xdr:colOff>152400</xdr:colOff>
      <xdr:row>30</xdr:row>
      <xdr:rowOff>101600</xdr:rowOff>
    </xdr:to>
    <xdr:cxnSp macro="">
      <xdr:nvCxnSpPr>
        <xdr:cNvPr id="60" name="直線コネクタ 59"/>
        <xdr:cNvCxnSpPr/>
      </xdr:nvCxnSpPr>
      <xdr:spPr>
        <a:xfrm>
          <a:off x="4546600" y="524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7620</xdr:rowOff>
    </xdr:from>
    <xdr:to>
      <xdr:col>24</xdr:col>
      <xdr:colOff>63500</xdr:colOff>
      <xdr:row>38</xdr:row>
      <xdr:rowOff>54610</xdr:rowOff>
    </xdr:to>
    <xdr:cxnSp macro="">
      <xdr:nvCxnSpPr>
        <xdr:cNvPr id="61" name="直線コネクタ 60"/>
        <xdr:cNvCxnSpPr/>
      </xdr:nvCxnSpPr>
      <xdr:spPr>
        <a:xfrm>
          <a:off x="3797300" y="6522720"/>
          <a:ext cx="8382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30497</xdr:rowOff>
    </xdr:from>
    <xdr:ext cx="469744" cy="259045"/>
    <xdr:sp macro="" textlink="">
      <xdr:nvSpPr>
        <xdr:cNvPr id="62" name="議会費平均値テキスト"/>
        <xdr:cNvSpPr txBox="1"/>
      </xdr:nvSpPr>
      <xdr:spPr>
        <a:xfrm>
          <a:off x="4686300" y="5859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7620</xdr:rowOff>
    </xdr:from>
    <xdr:to>
      <xdr:col>24</xdr:col>
      <xdr:colOff>114300</xdr:colOff>
      <xdr:row>35</xdr:row>
      <xdr:rowOff>109220</xdr:rowOff>
    </xdr:to>
    <xdr:sp macro="" textlink="">
      <xdr:nvSpPr>
        <xdr:cNvPr id="63" name="フローチャート: 判断 62"/>
        <xdr:cNvSpPr/>
      </xdr:nvSpPr>
      <xdr:spPr>
        <a:xfrm>
          <a:off x="45847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xdr:rowOff>
    </xdr:from>
    <xdr:to>
      <xdr:col>19</xdr:col>
      <xdr:colOff>177800</xdr:colOff>
      <xdr:row>38</xdr:row>
      <xdr:rowOff>13970</xdr:rowOff>
    </xdr:to>
    <xdr:cxnSp macro="">
      <xdr:nvCxnSpPr>
        <xdr:cNvPr id="64" name="直線コネクタ 63"/>
        <xdr:cNvCxnSpPr/>
      </xdr:nvCxnSpPr>
      <xdr:spPr>
        <a:xfrm flipV="1">
          <a:off x="2908300" y="652272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119380</xdr:rowOff>
    </xdr:from>
    <xdr:to>
      <xdr:col>20</xdr:col>
      <xdr:colOff>38100</xdr:colOff>
      <xdr:row>35</xdr:row>
      <xdr:rowOff>49530</xdr:rowOff>
    </xdr:to>
    <xdr:sp macro="" textlink="">
      <xdr:nvSpPr>
        <xdr:cNvPr id="65" name="フローチャート: 判断 64"/>
        <xdr:cNvSpPr/>
      </xdr:nvSpPr>
      <xdr:spPr>
        <a:xfrm>
          <a:off x="3746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66057</xdr:rowOff>
    </xdr:from>
    <xdr:ext cx="469744" cy="259045"/>
    <xdr:sp macro="" textlink="">
      <xdr:nvSpPr>
        <xdr:cNvPr id="66" name="テキスト ボックス 65"/>
        <xdr:cNvSpPr txBox="1"/>
      </xdr:nvSpPr>
      <xdr:spPr>
        <a:xfrm>
          <a:off x="3562428" y="57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132080</xdr:rowOff>
    </xdr:from>
    <xdr:to>
      <xdr:col>15</xdr:col>
      <xdr:colOff>50800</xdr:colOff>
      <xdr:row>38</xdr:row>
      <xdr:rowOff>13970</xdr:rowOff>
    </xdr:to>
    <xdr:cxnSp macro="">
      <xdr:nvCxnSpPr>
        <xdr:cNvPr id="67" name="直線コネクタ 66"/>
        <xdr:cNvCxnSpPr/>
      </xdr:nvCxnSpPr>
      <xdr:spPr>
        <a:xfrm>
          <a:off x="2019300" y="6304280"/>
          <a:ext cx="8890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109220</xdr:rowOff>
    </xdr:from>
    <xdr:to>
      <xdr:col>15</xdr:col>
      <xdr:colOff>101600</xdr:colOff>
      <xdr:row>35</xdr:row>
      <xdr:rowOff>39370</xdr:rowOff>
    </xdr:to>
    <xdr:sp macro="" textlink="">
      <xdr:nvSpPr>
        <xdr:cNvPr id="68" name="フローチャート: 判断 67"/>
        <xdr:cNvSpPr/>
      </xdr:nvSpPr>
      <xdr:spPr>
        <a:xfrm>
          <a:off x="2857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55897</xdr:rowOff>
    </xdr:from>
    <xdr:ext cx="469744" cy="259045"/>
    <xdr:sp macro="" textlink="">
      <xdr:nvSpPr>
        <xdr:cNvPr id="69" name="テキスト ボックス 68"/>
        <xdr:cNvSpPr txBox="1"/>
      </xdr:nvSpPr>
      <xdr:spPr>
        <a:xfrm>
          <a:off x="2673428" y="57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132080</xdr:rowOff>
    </xdr:from>
    <xdr:to>
      <xdr:col>10</xdr:col>
      <xdr:colOff>114300</xdr:colOff>
      <xdr:row>36</xdr:row>
      <xdr:rowOff>167640</xdr:rowOff>
    </xdr:to>
    <xdr:cxnSp macro="">
      <xdr:nvCxnSpPr>
        <xdr:cNvPr id="70" name="直線コネクタ 69"/>
        <xdr:cNvCxnSpPr/>
      </xdr:nvCxnSpPr>
      <xdr:spPr>
        <a:xfrm flipV="1">
          <a:off x="1130300" y="6304280"/>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73660</xdr:rowOff>
    </xdr:from>
    <xdr:to>
      <xdr:col>10</xdr:col>
      <xdr:colOff>165100</xdr:colOff>
      <xdr:row>34</xdr:row>
      <xdr:rowOff>3810</xdr:rowOff>
    </xdr:to>
    <xdr:sp macro="" textlink="">
      <xdr:nvSpPr>
        <xdr:cNvPr id="71" name="フローチャート: 判断 70"/>
        <xdr:cNvSpPr/>
      </xdr:nvSpPr>
      <xdr:spPr>
        <a:xfrm>
          <a:off x="1968500" y="573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20337</xdr:rowOff>
    </xdr:from>
    <xdr:ext cx="469744" cy="259045"/>
    <xdr:sp macro="" textlink="">
      <xdr:nvSpPr>
        <xdr:cNvPr id="72" name="テキスト ボックス 71"/>
        <xdr:cNvSpPr txBox="1"/>
      </xdr:nvSpPr>
      <xdr:spPr>
        <a:xfrm>
          <a:off x="1784428" y="550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99060</xdr:rowOff>
    </xdr:from>
    <xdr:to>
      <xdr:col>6</xdr:col>
      <xdr:colOff>38100</xdr:colOff>
      <xdr:row>34</xdr:row>
      <xdr:rowOff>29210</xdr:rowOff>
    </xdr:to>
    <xdr:sp macro="" textlink="">
      <xdr:nvSpPr>
        <xdr:cNvPr id="73" name="フローチャート: 判断 72"/>
        <xdr:cNvSpPr/>
      </xdr:nvSpPr>
      <xdr:spPr>
        <a:xfrm>
          <a:off x="1079500" y="575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45737</xdr:rowOff>
    </xdr:from>
    <xdr:ext cx="469744" cy="259045"/>
    <xdr:sp macro="" textlink="">
      <xdr:nvSpPr>
        <xdr:cNvPr id="74" name="テキスト ボックス 73"/>
        <xdr:cNvSpPr txBox="1"/>
      </xdr:nvSpPr>
      <xdr:spPr>
        <a:xfrm>
          <a:off x="895428" y="553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3810</xdr:rowOff>
    </xdr:from>
    <xdr:to>
      <xdr:col>24</xdr:col>
      <xdr:colOff>114300</xdr:colOff>
      <xdr:row>38</xdr:row>
      <xdr:rowOff>105410</xdr:rowOff>
    </xdr:to>
    <xdr:sp macro="" textlink="">
      <xdr:nvSpPr>
        <xdr:cNvPr id="80" name="楕円 79"/>
        <xdr:cNvSpPr/>
      </xdr:nvSpPr>
      <xdr:spPr>
        <a:xfrm>
          <a:off x="4584700" y="651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153687</xdr:rowOff>
    </xdr:from>
    <xdr:ext cx="469744" cy="259045"/>
    <xdr:sp macro="" textlink="">
      <xdr:nvSpPr>
        <xdr:cNvPr id="81" name="議会費該当値テキスト"/>
        <xdr:cNvSpPr txBox="1"/>
      </xdr:nvSpPr>
      <xdr:spPr>
        <a:xfrm>
          <a:off x="4686300" y="649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128270</xdr:rowOff>
    </xdr:from>
    <xdr:to>
      <xdr:col>20</xdr:col>
      <xdr:colOff>38100</xdr:colOff>
      <xdr:row>38</xdr:row>
      <xdr:rowOff>58420</xdr:rowOff>
    </xdr:to>
    <xdr:sp macro="" textlink="">
      <xdr:nvSpPr>
        <xdr:cNvPr id="82" name="楕円 81"/>
        <xdr:cNvSpPr/>
      </xdr:nvSpPr>
      <xdr:spPr>
        <a:xfrm>
          <a:off x="3746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49547</xdr:rowOff>
    </xdr:from>
    <xdr:ext cx="469744" cy="259045"/>
    <xdr:sp macro="" textlink="">
      <xdr:nvSpPr>
        <xdr:cNvPr id="83" name="テキスト ボックス 82"/>
        <xdr:cNvSpPr txBox="1"/>
      </xdr:nvSpPr>
      <xdr:spPr>
        <a:xfrm>
          <a:off x="3562428"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134620</xdr:rowOff>
    </xdr:from>
    <xdr:to>
      <xdr:col>15</xdr:col>
      <xdr:colOff>101600</xdr:colOff>
      <xdr:row>38</xdr:row>
      <xdr:rowOff>64770</xdr:rowOff>
    </xdr:to>
    <xdr:sp macro="" textlink="">
      <xdr:nvSpPr>
        <xdr:cNvPr id="84" name="楕円 83"/>
        <xdr:cNvSpPr/>
      </xdr:nvSpPr>
      <xdr:spPr>
        <a:xfrm>
          <a:off x="2857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55897</xdr:rowOff>
    </xdr:from>
    <xdr:ext cx="469744" cy="259045"/>
    <xdr:sp macro="" textlink="">
      <xdr:nvSpPr>
        <xdr:cNvPr id="85" name="テキスト ボックス 84"/>
        <xdr:cNvSpPr txBox="1"/>
      </xdr:nvSpPr>
      <xdr:spPr>
        <a:xfrm>
          <a:off x="2673428" y="657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81280</xdr:rowOff>
    </xdr:from>
    <xdr:to>
      <xdr:col>10</xdr:col>
      <xdr:colOff>165100</xdr:colOff>
      <xdr:row>37</xdr:row>
      <xdr:rowOff>11430</xdr:rowOff>
    </xdr:to>
    <xdr:sp macro="" textlink="">
      <xdr:nvSpPr>
        <xdr:cNvPr id="86" name="楕円 85"/>
        <xdr:cNvSpPr/>
      </xdr:nvSpPr>
      <xdr:spPr>
        <a:xfrm>
          <a:off x="1968500" y="625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2557</xdr:rowOff>
    </xdr:from>
    <xdr:ext cx="469744" cy="259045"/>
    <xdr:sp macro="" textlink="">
      <xdr:nvSpPr>
        <xdr:cNvPr id="87" name="テキスト ボックス 86"/>
        <xdr:cNvSpPr txBox="1"/>
      </xdr:nvSpPr>
      <xdr:spPr>
        <a:xfrm>
          <a:off x="1784428"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116840</xdr:rowOff>
    </xdr:from>
    <xdr:to>
      <xdr:col>6</xdr:col>
      <xdr:colOff>38100</xdr:colOff>
      <xdr:row>37</xdr:row>
      <xdr:rowOff>46990</xdr:rowOff>
    </xdr:to>
    <xdr:sp macro="" textlink="">
      <xdr:nvSpPr>
        <xdr:cNvPr id="88" name="楕円 87"/>
        <xdr:cNvSpPr/>
      </xdr:nvSpPr>
      <xdr:spPr>
        <a:xfrm>
          <a:off x="1079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38117</xdr:rowOff>
    </xdr:from>
    <xdr:ext cx="469744" cy="259045"/>
    <xdr:sp macro="" textlink="">
      <xdr:nvSpPr>
        <xdr:cNvPr id="89" name="テキスト ボックス 88"/>
        <xdr:cNvSpPr txBox="1"/>
      </xdr:nvSpPr>
      <xdr:spPr>
        <a:xfrm>
          <a:off x="895428" y="638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33172</xdr:rowOff>
    </xdr:from>
    <xdr:to>
      <xdr:col>24</xdr:col>
      <xdr:colOff>62865</xdr:colOff>
      <xdr:row>58</xdr:row>
      <xdr:rowOff>59080</xdr:rowOff>
    </xdr:to>
    <xdr:cxnSp macro="">
      <xdr:nvCxnSpPr>
        <xdr:cNvPr id="114" name="直線コネクタ 113"/>
        <xdr:cNvCxnSpPr/>
      </xdr:nvCxnSpPr>
      <xdr:spPr>
        <a:xfrm flipV="1">
          <a:off x="4633595" y="8777122"/>
          <a:ext cx="1270" cy="1226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62907</xdr:rowOff>
    </xdr:from>
    <xdr:ext cx="534377" cy="259045"/>
    <xdr:sp macro="" textlink="">
      <xdr:nvSpPr>
        <xdr:cNvPr id="115" name="総務費最小値テキスト"/>
        <xdr:cNvSpPr txBox="1"/>
      </xdr:nvSpPr>
      <xdr:spPr>
        <a:xfrm>
          <a:off x="4686300" y="1000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59080</xdr:rowOff>
    </xdr:from>
    <xdr:to>
      <xdr:col>24</xdr:col>
      <xdr:colOff>152400</xdr:colOff>
      <xdr:row>58</xdr:row>
      <xdr:rowOff>59080</xdr:rowOff>
    </xdr:to>
    <xdr:cxnSp macro="">
      <xdr:nvCxnSpPr>
        <xdr:cNvPr id="116" name="直線コネクタ 115"/>
        <xdr:cNvCxnSpPr/>
      </xdr:nvCxnSpPr>
      <xdr:spPr>
        <a:xfrm>
          <a:off x="4546600" y="1000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151299</xdr:rowOff>
    </xdr:from>
    <xdr:ext cx="534377" cy="259045"/>
    <xdr:sp macro="" textlink="">
      <xdr:nvSpPr>
        <xdr:cNvPr id="117" name="総務費最大値テキスト"/>
        <xdr:cNvSpPr txBox="1"/>
      </xdr:nvSpPr>
      <xdr:spPr>
        <a:xfrm>
          <a:off x="4686300" y="855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33172</xdr:rowOff>
    </xdr:from>
    <xdr:to>
      <xdr:col>24</xdr:col>
      <xdr:colOff>152400</xdr:colOff>
      <xdr:row>51</xdr:row>
      <xdr:rowOff>33172</xdr:rowOff>
    </xdr:to>
    <xdr:cxnSp macro="">
      <xdr:nvCxnSpPr>
        <xdr:cNvPr id="118" name="直線コネクタ 117"/>
        <xdr:cNvCxnSpPr/>
      </xdr:nvCxnSpPr>
      <xdr:spPr>
        <a:xfrm>
          <a:off x="4546600" y="877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63195</xdr:rowOff>
    </xdr:from>
    <xdr:to>
      <xdr:col>24</xdr:col>
      <xdr:colOff>63500</xdr:colOff>
      <xdr:row>57</xdr:row>
      <xdr:rowOff>106972</xdr:rowOff>
    </xdr:to>
    <xdr:cxnSp macro="">
      <xdr:nvCxnSpPr>
        <xdr:cNvPr id="119" name="直線コネクタ 118"/>
        <xdr:cNvCxnSpPr/>
      </xdr:nvCxnSpPr>
      <xdr:spPr>
        <a:xfrm>
          <a:off x="3797300" y="9150045"/>
          <a:ext cx="838200" cy="72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69219</xdr:rowOff>
    </xdr:from>
    <xdr:ext cx="534377" cy="259045"/>
    <xdr:sp macro="" textlink="">
      <xdr:nvSpPr>
        <xdr:cNvPr id="120" name="総務費平均値テキスト"/>
        <xdr:cNvSpPr txBox="1"/>
      </xdr:nvSpPr>
      <xdr:spPr>
        <a:xfrm>
          <a:off x="4686300" y="93275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46342</xdr:rowOff>
    </xdr:from>
    <xdr:to>
      <xdr:col>24</xdr:col>
      <xdr:colOff>114300</xdr:colOff>
      <xdr:row>55</xdr:row>
      <xdr:rowOff>147942</xdr:rowOff>
    </xdr:to>
    <xdr:sp macro="" textlink="">
      <xdr:nvSpPr>
        <xdr:cNvPr id="121" name="フローチャート: 判断 120"/>
        <xdr:cNvSpPr/>
      </xdr:nvSpPr>
      <xdr:spPr>
        <a:xfrm>
          <a:off x="4584700" y="947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63195</xdr:rowOff>
    </xdr:from>
    <xdr:to>
      <xdr:col>19</xdr:col>
      <xdr:colOff>177800</xdr:colOff>
      <xdr:row>55</xdr:row>
      <xdr:rowOff>169037</xdr:rowOff>
    </xdr:to>
    <xdr:cxnSp macro="">
      <xdr:nvCxnSpPr>
        <xdr:cNvPr id="122" name="直線コネクタ 121"/>
        <xdr:cNvCxnSpPr/>
      </xdr:nvCxnSpPr>
      <xdr:spPr>
        <a:xfrm flipV="1">
          <a:off x="2908300" y="9150045"/>
          <a:ext cx="889000" cy="44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34607</xdr:rowOff>
    </xdr:from>
    <xdr:to>
      <xdr:col>20</xdr:col>
      <xdr:colOff>38100</xdr:colOff>
      <xdr:row>54</xdr:row>
      <xdr:rowOff>136207</xdr:rowOff>
    </xdr:to>
    <xdr:sp macro="" textlink="">
      <xdr:nvSpPr>
        <xdr:cNvPr id="123" name="フローチャート: 判断 122"/>
        <xdr:cNvSpPr/>
      </xdr:nvSpPr>
      <xdr:spPr>
        <a:xfrm>
          <a:off x="3746500" y="929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127334</xdr:rowOff>
    </xdr:from>
    <xdr:ext cx="534377" cy="259045"/>
    <xdr:sp macro="" textlink="">
      <xdr:nvSpPr>
        <xdr:cNvPr id="124" name="テキスト ボックス 123"/>
        <xdr:cNvSpPr txBox="1"/>
      </xdr:nvSpPr>
      <xdr:spPr>
        <a:xfrm>
          <a:off x="3530111" y="938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67539</xdr:rowOff>
    </xdr:from>
    <xdr:to>
      <xdr:col>15</xdr:col>
      <xdr:colOff>50800</xdr:colOff>
      <xdr:row>55</xdr:row>
      <xdr:rowOff>169037</xdr:rowOff>
    </xdr:to>
    <xdr:cxnSp macro="">
      <xdr:nvCxnSpPr>
        <xdr:cNvPr id="125" name="直線コネクタ 124"/>
        <xdr:cNvCxnSpPr/>
      </xdr:nvCxnSpPr>
      <xdr:spPr>
        <a:xfrm>
          <a:off x="2019300" y="9497289"/>
          <a:ext cx="889000" cy="10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137134</xdr:rowOff>
    </xdr:from>
    <xdr:to>
      <xdr:col>15</xdr:col>
      <xdr:colOff>101600</xdr:colOff>
      <xdr:row>55</xdr:row>
      <xdr:rowOff>67284</xdr:rowOff>
    </xdr:to>
    <xdr:sp macro="" textlink="">
      <xdr:nvSpPr>
        <xdr:cNvPr id="126" name="フローチャート: 判断 125"/>
        <xdr:cNvSpPr/>
      </xdr:nvSpPr>
      <xdr:spPr>
        <a:xfrm>
          <a:off x="2857500" y="939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83811</xdr:rowOff>
    </xdr:from>
    <xdr:ext cx="534377" cy="259045"/>
    <xdr:sp macro="" textlink="">
      <xdr:nvSpPr>
        <xdr:cNvPr id="127" name="テキスト ボックス 126"/>
        <xdr:cNvSpPr txBox="1"/>
      </xdr:nvSpPr>
      <xdr:spPr>
        <a:xfrm>
          <a:off x="2641111" y="917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67539</xdr:rowOff>
    </xdr:from>
    <xdr:to>
      <xdr:col>10</xdr:col>
      <xdr:colOff>114300</xdr:colOff>
      <xdr:row>56</xdr:row>
      <xdr:rowOff>160083</xdr:rowOff>
    </xdr:to>
    <xdr:cxnSp macro="">
      <xdr:nvCxnSpPr>
        <xdr:cNvPr id="128" name="直線コネクタ 127"/>
        <xdr:cNvCxnSpPr/>
      </xdr:nvCxnSpPr>
      <xdr:spPr>
        <a:xfrm flipV="1">
          <a:off x="1130300" y="9497289"/>
          <a:ext cx="889000" cy="26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2032</xdr:rowOff>
    </xdr:from>
    <xdr:to>
      <xdr:col>10</xdr:col>
      <xdr:colOff>165100</xdr:colOff>
      <xdr:row>55</xdr:row>
      <xdr:rowOff>103632</xdr:rowOff>
    </xdr:to>
    <xdr:sp macro="" textlink="">
      <xdr:nvSpPr>
        <xdr:cNvPr id="129" name="フローチャート: 判断 128"/>
        <xdr:cNvSpPr/>
      </xdr:nvSpPr>
      <xdr:spPr>
        <a:xfrm>
          <a:off x="1968500" y="943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120159</xdr:rowOff>
    </xdr:from>
    <xdr:ext cx="534377" cy="259045"/>
    <xdr:sp macro="" textlink="">
      <xdr:nvSpPr>
        <xdr:cNvPr id="130" name="テキスト ボックス 129"/>
        <xdr:cNvSpPr txBox="1"/>
      </xdr:nvSpPr>
      <xdr:spPr>
        <a:xfrm>
          <a:off x="1752111" y="920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128029</xdr:rowOff>
    </xdr:from>
    <xdr:to>
      <xdr:col>6</xdr:col>
      <xdr:colOff>38100</xdr:colOff>
      <xdr:row>55</xdr:row>
      <xdr:rowOff>58179</xdr:rowOff>
    </xdr:to>
    <xdr:sp macro="" textlink="">
      <xdr:nvSpPr>
        <xdr:cNvPr id="131" name="フローチャート: 判断 130"/>
        <xdr:cNvSpPr/>
      </xdr:nvSpPr>
      <xdr:spPr>
        <a:xfrm>
          <a:off x="1079500" y="938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74706</xdr:rowOff>
    </xdr:from>
    <xdr:ext cx="534377" cy="259045"/>
    <xdr:sp macro="" textlink="">
      <xdr:nvSpPr>
        <xdr:cNvPr id="132" name="テキスト ボックス 131"/>
        <xdr:cNvSpPr txBox="1"/>
      </xdr:nvSpPr>
      <xdr:spPr>
        <a:xfrm>
          <a:off x="863111" y="916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56172</xdr:rowOff>
    </xdr:from>
    <xdr:to>
      <xdr:col>24</xdr:col>
      <xdr:colOff>114300</xdr:colOff>
      <xdr:row>57</xdr:row>
      <xdr:rowOff>157772</xdr:rowOff>
    </xdr:to>
    <xdr:sp macro="" textlink="">
      <xdr:nvSpPr>
        <xdr:cNvPr id="138" name="楕円 137"/>
        <xdr:cNvSpPr/>
      </xdr:nvSpPr>
      <xdr:spPr>
        <a:xfrm>
          <a:off x="4584700" y="982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142549</xdr:rowOff>
    </xdr:from>
    <xdr:ext cx="534377" cy="259045"/>
    <xdr:sp macro="" textlink="">
      <xdr:nvSpPr>
        <xdr:cNvPr id="139" name="総務費該当値テキスト"/>
        <xdr:cNvSpPr txBox="1"/>
      </xdr:nvSpPr>
      <xdr:spPr>
        <a:xfrm>
          <a:off x="4686300" y="97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12395</xdr:rowOff>
    </xdr:from>
    <xdr:to>
      <xdr:col>20</xdr:col>
      <xdr:colOff>38100</xdr:colOff>
      <xdr:row>53</xdr:row>
      <xdr:rowOff>113995</xdr:rowOff>
    </xdr:to>
    <xdr:sp macro="" textlink="">
      <xdr:nvSpPr>
        <xdr:cNvPr id="140" name="楕円 139"/>
        <xdr:cNvSpPr/>
      </xdr:nvSpPr>
      <xdr:spPr>
        <a:xfrm>
          <a:off x="3746500" y="909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130522</xdr:rowOff>
    </xdr:from>
    <xdr:ext cx="534377" cy="259045"/>
    <xdr:sp macro="" textlink="">
      <xdr:nvSpPr>
        <xdr:cNvPr id="141" name="テキスト ボックス 140"/>
        <xdr:cNvSpPr txBox="1"/>
      </xdr:nvSpPr>
      <xdr:spPr>
        <a:xfrm>
          <a:off x="3530111" y="887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118237</xdr:rowOff>
    </xdr:from>
    <xdr:to>
      <xdr:col>15</xdr:col>
      <xdr:colOff>101600</xdr:colOff>
      <xdr:row>56</xdr:row>
      <xdr:rowOff>48387</xdr:rowOff>
    </xdr:to>
    <xdr:sp macro="" textlink="">
      <xdr:nvSpPr>
        <xdr:cNvPr id="142" name="楕円 141"/>
        <xdr:cNvSpPr/>
      </xdr:nvSpPr>
      <xdr:spPr>
        <a:xfrm>
          <a:off x="2857500" y="954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39514</xdr:rowOff>
    </xdr:from>
    <xdr:ext cx="534377" cy="259045"/>
    <xdr:sp macro="" textlink="">
      <xdr:nvSpPr>
        <xdr:cNvPr id="143" name="テキスト ボックス 142"/>
        <xdr:cNvSpPr txBox="1"/>
      </xdr:nvSpPr>
      <xdr:spPr>
        <a:xfrm>
          <a:off x="2641111" y="964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16739</xdr:rowOff>
    </xdr:from>
    <xdr:to>
      <xdr:col>10</xdr:col>
      <xdr:colOff>165100</xdr:colOff>
      <xdr:row>55</xdr:row>
      <xdr:rowOff>118339</xdr:rowOff>
    </xdr:to>
    <xdr:sp macro="" textlink="">
      <xdr:nvSpPr>
        <xdr:cNvPr id="144" name="楕円 143"/>
        <xdr:cNvSpPr/>
      </xdr:nvSpPr>
      <xdr:spPr>
        <a:xfrm>
          <a:off x="1968500" y="944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109466</xdr:rowOff>
    </xdr:from>
    <xdr:ext cx="534377" cy="259045"/>
    <xdr:sp macro="" textlink="">
      <xdr:nvSpPr>
        <xdr:cNvPr id="145" name="テキスト ボックス 144"/>
        <xdr:cNvSpPr txBox="1"/>
      </xdr:nvSpPr>
      <xdr:spPr>
        <a:xfrm>
          <a:off x="1752111" y="953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109283</xdr:rowOff>
    </xdr:from>
    <xdr:to>
      <xdr:col>6</xdr:col>
      <xdr:colOff>38100</xdr:colOff>
      <xdr:row>57</xdr:row>
      <xdr:rowOff>39433</xdr:rowOff>
    </xdr:to>
    <xdr:sp macro="" textlink="">
      <xdr:nvSpPr>
        <xdr:cNvPr id="146" name="楕円 145"/>
        <xdr:cNvSpPr/>
      </xdr:nvSpPr>
      <xdr:spPr>
        <a:xfrm>
          <a:off x="1079500" y="971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30560</xdr:rowOff>
    </xdr:from>
    <xdr:ext cx="534377" cy="259045"/>
    <xdr:sp macro="" textlink="">
      <xdr:nvSpPr>
        <xdr:cNvPr id="147" name="テキスト ボックス 146"/>
        <xdr:cNvSpPr txBox="1"/>
      </xdr:nvSpPr>
      <xdr:spPr>
        <a:xfrm>
          <a:off x="863111" y="980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28296</xdr:rowOff>
    </xdr:from>
    <xdr:to>
      <xdr:col>24</xdr:col>
      <xdr:colOff>62865</xdr:colOff>
      <xdr:row>78</xdr:row>
      <xdr:rowOff>43819</xdr:rowOff>
    </xdr:to>
    <xdr:cxnSp macro="">
      <xdr:nvCxnSpPr>
        <xdr:cNvPr id="174" name="直線コネクタ 173"/>
        <xdr:cNvCxnSpPr/>
      </xdr:nvCxnSpPr>
      <xdr:spPr>
        <a:xfrm flipV="1">
          <a:off x="4633595" y="12201246"/>
          <a:ext cx="1270" cy="121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47646</xdr:rowOff>
    </xdr:from>
    <xdr:ext cx="599010" cy="259045"/>
    <xdr:sp macro="" textlink="">
      <xdr:nvSpPr>
        <xdr:cNvPr id="175" name="民生費最小値テキスト"/>
        <xdr:cNvSpPr txBox="1"/>
      </xdr:nvSpPr>
      <xdr:spPr>
        <a:xfrm>
          <a:off x="4686300" y="1342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43819</xdr:rowOff>
    </xdr:from>
    <xdr:to>
      <xdr:col>24</xdr:col>
      <xdr:colOff>152400</xdr:colOff>
      <xdr:row>78</xdr:row>
      <xdr:rowOff>43819</xdr:rowOff>
    </xdr:to>
    <xdr:cxnSp macro="">
      <xdr:nvCxnSpPr>
        <xdr:cNvPr id="176" name="直線コネクタ 175"/>
        <xdr:cNvCxnSpPr/>
      </xdr:nvCxnSpPr>
      <xdr:spPr>
        <a:xfrm>
          <a:off x="4546600" y="13416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146423</xdr:rowOff>
    </xdr:from>
    <xdr:ext cx="599010" cy="259045"/>
    <xdr:sp macro="" textlink="">
      <xdr:nvSpPr>
        <xdr:cNvPr id="177" name="民生費最大値テキスト"/>
        <xdr:cNvSpPr txBox="1"/>
      </xdr:nvSpPr>
      <xdr:spPr>
        <a:xfrm>
          <a:off x="4686300" y="1197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28296</xdr:rowOff>
    </xdr:from>
    <xdr:to>
      <xdr:col>24</xdr:col>
      <xdr:colOff>152400</xdr:colOff>
      <xdr:row>71</xdr:row>
      <xdr:rowOff>28296</xdr:rowOff>
    </xdr:to>
    <xdr:cxnSp macro="">
      <xdr:nvCxnSpPr>
        <xdr:cNvPr id="178" name="直線コネクタ 177"/>
        <xdr:cNvCxnSpPr/>
      </xdr:nvCxnSpPr>
      <xdr:spPr>
        <a:xfrm>
          <a:off x="4546600" y="12201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104877</xdr:rowOff>
    </xdr:from>
    <xdr:to>
      <xdr:col>24</xdr:col>
      <xdr:colOff>63500</xdr:colOff>
      <xdr:row>76</xdr:row>
      <xdr:rowOff>134649</xdr:rowOff>
    </xdr:to>
    <xdr:cxnSp macro="">
      <xdr:nvCxnSpPr>
        <xdr:cNvPr id="179" name="直線コネクタ 178"/>
        <xdr:cNvCxnSpPr/>
      </xdr:nvCxnSpPr>
      <xdr:spPr>
        <a:xfrm flipV="1">
          <a:off x="3797300" y="13135077"/>
          <a:ext cx="838200" cy="2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71238</xdr:rowOff>
    </xdr:from>
    <xdr:ext cx="599010" cy="259045"/>
    <xdr:sp macro="" textlink="">
      <xdr:nvSpPr>
        <xdr:cNvPr id="180" name="民生費平均値テキスト"/>
        <xdr:cNvSpPr txBox="1"/>
      </xdr:nvSpPr>
      <xdr:spPr>
        <a:xfrm>
          <a:off x="4686300" y="127585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48361</xdr:rowOff>
    </xdr:from>
    <xdr:to>
      <xdr:col>24</xdr:col>
      <xdr:colOff>114300</xdr:colOff>
      <xdr:row>75</xdr:row>
      <xdr:rowOff>149961</xdr:rowOff>
    </xdr:to>
    <xdr:sp macro="" textlink="">
      <xdr:nvSpPr>
        <xdr:cNvPr id="181" name="フローチャート: 判断 180"/>
        <xdr:cNvSpPr/>
      </xdr:nvSpPr>
      <xdr:spPr>
        <a:xfrm>
          <a:off x="4584700" y="1290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134649</xdr:rowOff>
    </xdr:from>
    <xdr:to>
      <xdr:col>19</xdr:col>
      <xdr:colOff>177800</xdr:colOff>
      <xdr:row>77</xdr:row>
      <xdr:rowOff>28829</xdr:rowOff>
    </xdr:to>
    <xdr:cxnSp macro="">
      <xdr:nvCxnSpPr>
        <xdr:cNvPr id="182" name="直線コネクタ 181"/>
        <xdr:cNvCxnSpPr/>
      </xdr:nvCxnSpPr>
      <xdr:spPr>
        <a:xfrm flipV="1">
          <a:off x="2908300" y="13164849"/>
          <a:ext cx="889000" cy="6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28125</xdr:rowOff>
    </xdr:from>
    <xdr:to>
      <xdr:col>20</xdr:col>
      <xdr:colOff>38100</xdr:colOff>
      <xdr:row>75</xdr:row>
      <xdr:rowOff>129725</xdr:rowOff>
    </xdr:to>
    <xdr:sp macro="" textlink="">
      <xdr:nvSpPr>
        <xdr:cNvPr id="183" name="フローチャート: 判断 182"/>
        <xdr:cNvSpPr/>
      </xdr:nvSpPr>
      <xdr:spPr>
        <a:xfrm>
          <a:off x="3746500" y="128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146252</xdr:rowOff>
    </xdr:from>
    <xdr:ext cx="599010" cy="259045"/>
    <xdr:sp macro="" textlink="">
      <xdr:nvSpPr>
        <xdr:cNvPr id="184" name="テキスト ボックス 183"/>
        <xdr:cNvSpPr txBox="1"/>
      </xdr:nvSpPr>
      <xdr:spPr>
        <a:xfrm>
          <a:off x="3497795" y="12662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28829</xdr:rowOff>
    </xdr:from>
    <xdr:to>
      <xdr:col>15</xdr:col>
      <xdr:colOff>50800</xdr:colOff>
      <xdr:row>77</xdr:row>
      <xdr:rowOff>69411</xdr:rowOff>
    </xdr:to>
    <xdr:cxnSp macro="">
      <xdr:nvCxnSpPr>
        <xdr:cNvPr id="185" name="直線コネクタ 184"/>
        <xdr:cNvCxnSpPr/>
      </xdr:nvCxnSpPr>
      <xdr:spPr>
        <a:xfrm flipV="1">
          <a:off x="2019300" y="13230479"/>
          <a:ext cx="889000" cy="4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148630</xdr:rowOff>
    </xdr:from>
    <xdr:to>
      <xdr:col>15</xdr:col>
      <xdr:colOff>101600</xdr:colOff>
      <xdr:row>75</xdr:row>
      <xdr:rowOff>78780</xdr:rowOff>
    </xdr:to>
    <xdr:sp macro="" textlink="">
      <xdr:nvSpPr>
        <xdr:cNvPr id="186" name="フローチャート: 判断 185"/>
        <xdr:cNvSpPr/>
      </xdr:nvSpPr>
      <xdr:spPr>
        <a:xfrm>
          <a:off x="2857500" y="128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95307</xdr:rowOff>
    </xdr:from>
    <xdr:ext cx="599010" cy="259045"/>
    <xdr:sp macro="" textlink="">
      <xdr:nvSpPr>
        <xdr:cNvPr id="187" name="テキスト ボックス 186"/>
        <xdr:cNvSpPr txBox="1"/>
      </xdr:nvSpPr>
      <xdr:spPr>
        <a:xfrm>
          <a:off x="2608795" y="1261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69411</xdr:rowOff>
    </xdr:from>
    <xdr:to>
      <xdr:col>10</xdr:col>
      <xdr:colOff>114300</xdr:colOff>
      <xdr:row>77</xdr:row>
      <xdr:rowOff>83987</xdr:rowOff>
    </xdr:to>
    <xdr:cxnSp macro="">
      <xdr:nvCxnSpPr>
        <xdr:cNvPr id="188" name="直線コネクタ 187"/>
        <xdr:cNvCxnSpPr/>
      </xdr:nvCxnSpPr>
      <xdr:spPr>
        <a:xfrm flipV="1">
          <a:off x="1130300" y="13271061"/>
          <a:ext cx="889000" cy="1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75445</xdr:rowOff>
    </xdr:from>
    <xdr:to>
      <xdr:col>10</xdr:col>
      <xdr:colOff>165100</xdr:colOff>
      <xdr:row>76</xdr:row>
      <xdr:rowOff>5595</xdr:rowOff>
    </xdr:to>
    <xdr:sp macro="" textlink="">
      <xdr:nvSpPr>
        <xdr:cNvPr id="189" name="フローチャート: 判断 188"/>
        <xdr:cNvSpPr/>
      </xdr:nvSpPr>
      <xdr:spPr>
        <a:xfrm>
          <a:off x="1968500" y="1293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22122</xdr:rowOff>
    </xdr:from>
    <xdr:ext cx="599010" cy="259045"/>
    <xdr:sp macro="" textlink="">
      <xdr:nvSpPr>
        <xdr:cNvPr id="190" name="テキスト ボックス 189"/>
        <xdr:cNvSpPr txBox="1"/>
      </xdr:nvSpPr>
      <xdr:spPr>
        <a:xfrm>
          <a:off x="1719795" y="1270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90228</xdr:rowOff>
    </xdr:from>
    <xdr:to>
      <xdr:col>6</xdr:col>
      <xdr:colOff>38100</xdr:colOff>
      <xdr:row>76</xdr:row>
      <xdr:rowOff>20377</xdr:rowOff>
    </xdr:to>
    <xdr:sp macro="" textlink="">
      <xdr:nvSpPr>
        <xdr:cNvPr id="191" name="フローチャート: 判断 190"/>
        <xdr:cNvSpPr/>
      </xdr:nvSpPr>
      <xdr:spPr>
        <a:xfrm>
          <a:off x="1079500" y="129489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36905</xdr:rowOff>
    </xdr:from>
    <xdr:ext cx="599010" cy="259045"/>
    <xdr:sp macro="" textlink="">
      <xdr:nvSpPr>
        <xdr:cNvPr id="192" name="テキスト ボックス 191"/>
        <xdr:cNvSpPr txBox="1"/>
      </xdr:nvSpPr>
      <xdr:spPr>
        <a:xfrm>
          <a:off x="830795" y="1272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54077</xdr:rowOff>
    </xdr:from>
    <xdr:to>
      <xdr:col>24</xdr:col>
      <xdr:colOff>114300</xdr:colOff>
      <xdr:row>76</xdr:row>
      <xdr:rowOff>155677</xdr:rowOff>
    </xdr:to>
    <xdr:sp macro="" textlink="">
      <xdr:nvSpPr>
        <xdr:cNvPr id="198" name="楕円 197"/>
        <xdr:cNvSpPr/>
      </xdr:nvSpPr>
      <xdr:spPr>
        <a:xfrm>
          <a:off x="4584700" y="1308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32504</xdr:rowOff>
    </xdr:from>
    <xdr:ext cx="599010" cy="259045"/>
    <xdr:sp macro="" textlink="">
      <xdr:nvSpPr>
        <xdr:cNvPr id="199" name="民生費該当値テキスト"/>
        <xdr:cNvSpPr txBox="1"/>
      </xdr:nvSpPr>
      <xdr:spPr>
        <a:xfrm>
          <a:off x="4686300" y="13062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83849</xdr:rowOff>
    </xdr:from>
    <xdr:to>
      <xdr:col>20</xdr:col>
      <xdr:colOff>38100</xdr:colOff>
      <xdr:row>77</xdr:row>
      <xdr:rowOff>13999</xdr:rowOff>
    </xdr:to>
    <xdr:sp macro="" textlink="">
      <xdr:nvSpPr>
        <xdr:cNvPr id="200" name="楕円 199"/>
        <xdr:cNvSpPr/>
      </xdr:nvSpPr>
      <xdr:spPr>
        <a:xfrm>
          <a:off x="3746500" y="1311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5126</xdr:rowOff>
    </xdr:from>
    <xdr:ext cx="599010" cy="259045"/>
    <xdr:sp macro="" textlink="">
      <xdr:nvSpPr>
        <xdr:cNvPr id="201" name="テキスト ボックス 200"/>
        <xdr:cNvSpPr txBox="1"/>
      </xdr:nvSpPr>
      <xdr:spPr>
        <a:xfrm>
          <a:off x="3497795" y="1320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149479</xdr:rowOff>
    </xdr:from>
    <xdr:to>
      <xdr:col>15</xdr:col>
      <xdr:colOff>101600</xdr:colOff>
      <xdr:row>77</xdr:row>
      <xdr:rowOff>79629</xdr:rowOff>
    </xdr:to>
    <xdr:sp macro="" textlink="">
      <xdr:nvSpPr>
        <xdr:cNvPr id="202" name="楕円 201"/>
        <xdr:cNvSpPr/>
      </xdr:nvSpPr>
      <xdr:spPr>
        <a:xfrm>
          <a:off x="2857500" y="1317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70756</xdr:rowOff>
    </xdr:from>
    <xdr:ext cx="599010" cy="259045"/>
    <xdr:sp macro="" textlink="">
      <xdr:nvSpPr>
        <xdr:cNvPr id="203" name="テキスト ボックス 202"/>
        <xdr:cNvSpPr txBox="1"/>
      </xdr:nvSpPr>
      <xdr:spPr>
        <a:xfrm>
          <a:off x="2608795" y="13272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18611</xdr:rowOff>
    </xdr:from>
    <xdr:to>
      <xdr:col>10</xdr:col>
      <xdr:colOff>165100</xdr:colOff>
      <xdr:row>77</xdr:row>
      <xdr:rowOff>120211</xdr:rowOff>
    </xdr:to>
    <xdr:sp macro="" textlink="">
      <xdr:nvSpPr>
        <xdr:cNvPr id="204" name="楕円 203"/>
        <xdr:cNvSpPr/>
      </xdr:nvSpPr>
      <xdr:spPr>
        <a:xfrm>
          <a:off x="1968500" y="1322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111338</xdr:rowOff>
    </xdr:from>
    <xdr:ext cx="599010" cy="259045"/>
    <xdr:sp macro="" textlink="">
      <xdr:nvSpPr>
        <xdr:cNvPr id="205" name="テキスト ボックス 204"/>
        <xdr:cNvSpPr txBox="1"/>
      </xdr:nvSpPr>
      <xdr:spPr>
        <a:xfrm>
          <a:off x="1719795" y="13312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33187</xdr:rowOff>
    </xdr:from>
    <xdr:to>
      <xdr:col>6</xdr:col>
      <xdr:colOff>38100</xdr:colOff>
      <xdr:row>77</xdr:row>
      <xdr:rowOff>134787</xdr:rowOff>
    </xdr:to>
    <xdr:sp macro="" textlink="">
      <xdr:nvSpPr>
        <xdr:cNvPr id="206" name="楕円 205"/>
        <xdr:cNvSpPr/>
      </xdr:nvSpPr>
      <xdr:spPr>
        <a:xfrm>
          <a:off x="1079500" y="1323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125914</xdr:rowOff>
    </xdr:from>
    <xdr:ext cx="599010" cy="259045"/>
    <xdr:sp macro="" textlink="">
      <xdr:nvSpPr>
        <xdr:cNvPr id="207" name="テキスト ボックス 206"/>
        <xdr:cNvSpPr txBox="1"/>
      </xdr:nvSpPr>
      <xdr:spPr>
        <a:xfrm>
          <a:off x="830795" y="1332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117983</xdr:rowOff>
    </xdr:from>
    <xdr:to>
      <xdr:col>24</xdr:col>
      <xdr:colOff>62865</xdr:colOff>
      <xdr:row>99</xdr:row>
      <xdr:rowOff>43323</xdr:rowOff>
    </xdr:to>
    <xdr:cxnSp macro="">
      <xdr:nvCxnSpPr>
        <xdr:cNvPr id="230" name="直線コネクタ 229"/>
        <xdr:cNvCxnSpPr/>
      </xdr:nvCxnSpPr>
      <xdr:spPr>
        <a:xfrm flipV="1">
          <a:off x="4633595" y="15548483"/>
          <a:ext cx="1270" cy="1468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47150</xdr:rowOff>
    </xdr:from>
    <xdr:ext cx="534377" cy="259045"/>
    <xdr:sp macro="" textlink="">
      <xdr:nvSpPr>
        <xdr:cNvPr id="231" name="衛生費最小値テキスト"/>
        <xdr:cNvSpPr txBox="1"/>
      </xdr:nvSpPr>
      <xdr:spPr>
        <a:xfrm>
          <a:off x="4686300" y="1702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43323</xdr:rowOff>
    </xdr:from>
    <xdr:to>
      <xdr:col>24</xdr:col>
      <xdr:colOff>152400</xdr:colOff>
      <xdr:row>99</xdr:row>
      <xdr:rowOff>43323</xdr:rowOff>
    </xdr:to>
    <xdr:cxnSp macro="">
      <xdr:nvCxnSpPr>
        <xdr:cNvPr id="232" name="直線コネクタ 231"/>
        <xdr:cNvCxnSpPr/>
      </xdr:nvCxnSpPr>
      <xdr:spPr>
        <a:xfrm>
          <a:off x="4546600" y="17016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64660</xdr:rowOff>
    </xdr:from>
    <xdr:ext cx="534377" cy="259045"/>
    <xdr:sp macro="" textlink="">
      <xdr:nvSpPr>
        <xdr:cNvPr id="233" name="衛生費最大値テキスト"/>
        <xdr:cNvSpPr txBox="1"/>
      </xdr:nvSpPr>
      <xdr:spPr>
        <a:xfrm>
          <a:off x="4686300" y="1532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50,475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117983</xdr:rowOff>
    </xdr:from>
    <xdr:to>
      <xdr:col>24</xdr:col>
      <xdr:colOff>152400</xdr:colOff>
      <xdr:row>90</xdr:row>
      <xdr:rowOff>117983</xdr:rowOff>
    </xdr:to>
    <xdr:cxnSp macro="">
      <xdr:nvCxnSpPr>
        <xdr:cNvPr id="234" name="直線コネクタ 233"/>
        <xdr:cNvCxnSpPr/>
      </xdr:nvCxnSpPr>
      <xdr:spPr>
        <a:xfrm>
          <a:off x="4546600" y="1554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117846</xdr:rowOff>
    </xdr:from>
    <xdr:to>
      <xdr:col>24</xdr:col>
      <xdr:colOff>63500</xdr:colOff>
      <xdr:row>95</xdr:row>
      <xdr:rowOff>167956</xdr:rowOff>
    </xdr:to>
    <xdr:cxnSp macro="">
      <xdr:nvCxnSpPr>
        <xdr:cNvPr id="235" name="直線コネクタ 234"/>
        <xdr:cNvCxnSpPr/>
      </xdr:nvCxnSpPr>
      <xdr:spPr>
        <a:xfrm flipV="1">
          <a:off x="3797300" y="16405596"/>
          <a:ext cx="838200" cy="5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143085</xdr:rowOff>
    </xdr:from>
    <xdr:ext cx="534377" cy="259045"/>
    <xdr:sp macro="" textlink="">
      <xdr:nvSpPr>
        <xdr:cNvPr id="236" name="衛生費平均値テキスト"/>
        <xdr:cNvSpPr txBox="1"/>
      </xdr:nvSpPr>
      <xdr:spPr>
        <a:xfrm>
          <a:off x="4686300" y="16430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164658</xdr:rowOff>
    </xdr:from>
    <xdr:to>
      <xdr:col>24</xdr:col>
      <xdr:colOff>114300</xdr:colOff>
      <xdr:row>96</xdr:row>
      <xdr:rowOff>94808</xdr:rowOff>
    </xdr:to>
    <xdr:sp macro="" textlink="">
      <xdr:nvSpPr>
        <xdr:cNvPr id="237" name="フローチャート: 判断 236"/>
        <xdr:cNvSpPr/>
      </xdr:nvSpPr>
      <xdr:spPr>
        <a:xfrm>
          <a:off x="4584700" y="164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163246</xdr:rowOff>
    </xdr:from>
    <xdr:to>
      <xdr:col>19</xdr:col>
      <xdr:colOff>177800</xdr:colOff>
      <xdr:row>95</xdr:row>
      <xdr:rowOff>167956</xdr:rowOff>
    </xdr:to>
    <xdr:cxnSp macro="">
      <xdr:nvCxnSpPr>
        <xdr:cNvPr id="238" name="直線コネクタ 237"/>
        <xdr:cNvCxnSpPr/>
      </xdr:nvCxnSpPr>
      <xdr:spPr>
        <a:xfrm>
          <a:off x="2908300" y="16450996"/>
          <a:ext cx="889000" cy="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154234</xdr:rowOff>
    </xdr:from>
    <xdr:to>
      <xdr:col>20</xdr:col>
      <xdr:colOff>38100</xdr:colOff>
      <xdr:row>96</xdr:row>
      <xdr:rowOff>84384</xdr:rowOff>
    </xdr:to>
    <xdr:sp macro="" textlink="">
      <xdr:nvSpPr>
        <xdr:cNvPr id="239" name="フローチャート: 判断 238"/>
        <xdr:cNvSpPr/>
      </xdr:nvSpPr>
      <xdr:spPr>
        <a:xfrm>
          <a:off x="3746500" y="1644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75511</xdr:rowOff>
    </xdr:from>
    <xdr:ext cx="534377" cy="259045"/>
    <xdr:sp macro="" textlink="">
      <xdr:nvSpPr>
        <xdr:cNvPr id="240" name="テキスト ボックス 239"/>
        <xdr:cNvSpPr txBox="1"/>
      </xdr:nvSpPr>
      <xdr:spPr>
        <a:xfrm>
          <a:off x="3530111" y="1653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163246</xdr:rowOff>
    </xdr:from>
    <xdr:to>
      <xdr:col>15</xdr:col>
      <xdr:colOff>50800</xdr:colOff>
      <xdr:row>96</xdr:row>
      <xdr:rowOff>91145</xdr:rowOff>
    </xdr:to>
    <xdr:cxnSp macro="">
      <xdr:nvCxnSpPr>
        <xdr:cNvPr id="241" name="直線コネクタ 240"/>
        <xdr:cNvCxnSpPr/>
      </xdr:nvCxnSpPr>
      <xdr:spPr>
        <a:xfrm flipV="1">
          <a:off x="2019300" y="16450996"/>
          <a:ext cx="889000" cy="9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168179</xdr:rowOff>
    </xdr:from>
    <xdr:to>
      <xdr:col>15</xdr:col>
      <xdr:colOff>101600</xdr:colOff>
      <xdr:row>96</xdr:row>
      <xdr:rowOff>98329</xdr:rowOff>
    </xdr:to>
    <xdr:sp macro="" textlink="">
      <xdr:nvSpPr>
        <xdr:cNvPr id="242" name="フローチャート: 判断 241"/>
        <xdr:cNvSpPr/>
      </xdr:nvSpPr>
      <xdr:spPr>
        <a:xfrm>
          <a:off x="2857500" y="1645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89456</xdr:rowOff>
    </xdr:from>
    <xdr:ext cx="534377" cy="259045"/>
    <xdr:sp macro="" textlink="">
      <xdr:nvSpPr>
        <xdr:cNvPr id="243" name="テキスト ボックス 242"/>
        <xdr:cNvSpPr txBox="1"/>
      </xdr:nvSpPr>
      <xdr:spPr>
        <a:xfrm>
          <a:off x="2641111" y="1654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82641</xdr:rowOff>
    </xdr:from>
    <xdr:to>
      <xdr:col>10</xdr:col>
      <xdr:colOff>114300</xdr:colOff>
      <xdr:row>96</xdr:row>
      <xdr:rowOff>91145</xdr:rowOff>
    </xdr:to>
    <xdr:cxnSp macro="">
      <xdr:nvCxnSpPr>
        <xdr:cNvPr id="244" name="直線コネクタ 243"/>
        <xdr:cNvCxnSpPr/>
      </xdr:nvCxnSpPr>
      <xdr:spPr>
        <a:xfrm>
          <a:off x="1130300" y="16541841"/>
          <a:ext cx="889000" cy="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138460</xdr:rowOff>
    </xdr:from>
    <xdr:to>
      <xdr:col>10</xdr:col>
      <xdr:colOff>165100</xdr:colOff>
      <xdr:row>96</xdr:row>
      <xdr:rowOff>68610</xdr:rowOff>
    </xdr:to>
    <xdr:sp macro="" textlink="">
      <xdr:nvSpPr>
        <xdr:cNvPr id="245" name="フローチャート: 判断 244"/>
        <xdr:cNvSpPr/>
      </xdr:nvSpPr>
      <xdr:spPr>
        <a:xfrm>
          <a:off x="1968500" y="164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85137</xdr:rowOff>
    </xdr:from>
    <xdr:ext cx="534377" cy="259045"/>
    <xdr:sp macro="" textlink="">
      <xdr:nvSpPr>
        <xdr:cNvPr id="246" name="テキスト ボックス 245"/>
        <xdr:cNvSpPr txBox="1"/>
      </xdr:nvSpPr>
      <xdr:spPr>
        <a:xfrm>
          <a:off x="1752111" y="1620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124287</xdr:rowOff>
    </xdr:from>
    <xdr:to>
      <xdr:col>6</xdr:col>
      <xdr:colOff>38100</xdr:colOff>
      <xdr:row>96</xdr:row>
      <xdr:rowOff>54437</xdr:rowOff>
    </xdr:to>
    <xdr:sp macro="" textlink="">
      <xdr:nvSpPr>
        <xdr:cNvPr id="247" name="フローチャート: 判断 246"/>
        <xdr:cNvSpPr/>
      </xdr:nvSpPr>
      <xdr:spPr>
        <a:xfrm>
          <a:off x="1079500" y="1641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70964</xdr:rowOff>
    </xdr:from>
    <xdr:ext cx="534377" cy="259045"/>
    <xdr:sp macro="" textlink="">
      <xdr:nvSpPr>
        <xdr:cNvPr id="248" name="テキスト ボックス 247"/>
        <xdr:cNvSpPr txBox="1"/>
      </xdr:nvSpPr>
      <xdr:spPr>
        <a:xfrm>
          <a:off x="863111" y="1618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67046</xdr:rowOff>
    </xdr:from>
    <xdr:to>
      <xdr:col>24</xdr:col>
      <xdr:colOff>114300</xdr:colOff>
      <xdr:row>95</xdr:row>
      <xdr:rowOff>168646</xdr:rowOff>
    </xdr:to>
    <xdr:sp macro="" textlink="">
      <xdr:nvSpPr>
        <xdr:cNvPr id="254" name="楕円 253"/>
        <xdr:cNvSpPr/>
      </xdr:nvSpPr>
      <xdr:spPr>
        <a:xfrm>
          <a:off x="4584700" y="1635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89923</xdr:rowOff>
    </xdr:from>
    <xdr:ext cx="534377" cy="259045"/>
    <xdr:sp macro="" textlink="">
      <xdr:nvSpPr>
        <xdr:cNvPr id="255" name="衛生費該当値テキスト"/>
        <xdr:cNvSpPr txBox="1"/>
      </xdr:nvSpPr>
      <xdr:spPr>
        <a:xfrm>
          <a:off x="4686300" y="1620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117156</xdr:rowOff>
    </xdr:from>
    <xdr:to>
      <xdr:col>20</xdr:col>
      <xdr:colOff>38100</xdr:colOff>
      <xdr:row>96</xdr:row>
      <xdr:rowOff>47306</xdr:rowOff>
    </xdr:to>
    <xdr:sp macro="" textlink="">
      <xdr:nvSpPr>
        <xdr:cNvPr id="256" name="楕円 255"/>
        <xdr:cNvSpPr/>
      </xdr:nvSpPr>
      <xdr:spPr>
        <a:xfrm>
          <a:off x="3746500" y="1640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63833</xdr:rowOff>
    </xdr:from>
    <xdr:ext cx="534377" cy="259045"/>
    <xdr:sp macro="" textlink="">
      <xdr:nvSpPr>
        <xdr:cNvPr id="257" name="テキスト ボックス 256"/>
        <xdr:cNvSpPr txBox="1"/>
      </xdr:nvSpPr>
      <xdr:spPr>
        <a:xfrm>
          <a:off x="3530111" y="1618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112446</xdr:rowOff>
    </xdr:from>
    <xdr:to>
      <xdr:col>15</xdr:col>
      <xdr:colOff>101600</xdr:colOff>
      <xdr:row>96</xdr:row>
      <xdr:rowOff>42596</xdr:rowOff>
    </xdr:to>
    <xdr:sp macro="" textlink="">
      <xdr:nvSpPr>
        <xdr:cNvPr id="258" name="楕円 257"/>
        <xdr:cNvSpPr/>
      </xdr:nvSpPr>
      <xdr:spPr>
        <a:xfrm>
          <a:off x="2857500" y="1640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59123</xdr:rowOff>
    </xdr:from>
    <xdr:ext cx="534377" cy="259045"/>
    <xdr:sp macro="" textlink="">
      <xdr:nvSpPr>
        <xdr:cNvPr id="259" name="テキスト ボックス 258"/>
        <xdr:cNvSpPr txBox="1"/>
      </xdr:nvSpPr>
      <xdr:spPr>
        <a:xfrm>
          <a:off x="2641111" y="1617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40345</xdr:rowOff>
    </xdr:from>
    <xdr:to>
      <xdr:col>10</xdr:col>
      <xdr:colOff>165100</xdr:colOff>
      <xdr:row>96</xdr:row>
      <xdr:rowOff>141945</xdr:rowOff>
    </xdr:to>
    <xdr:sp macro="" textlink="">
      <xdr:nvSpPr>
        <xdr:cNvPr id="260" name="楕円 259"/>
        <xdr:cNvSpPr/>
      </xdr:nvSpPr>
      <xdr:spPr>
        <a:xfrm>
          <a:off x="1968500" y="16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133072</xdr:rowOff>
    </xdr:from>
    <xdr:ext cx="534377" cy="259045"/>
    <xdr:sp macro="" textlink="">
      <xdr:nvSpPr>
        <xdr:cNvPr id="261" name="テキスト ボックス 260"/>
        <xdr:cNvSpPr txBox="1"/>
      </xdr:nvSpPr>
      <xdr:spPr>
        <a:xfrm>
          <a:off x="1752111" y="1659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31841</xdr:rowOff>
    </xdr:from>
    <xdr:to>
      <xdr:col>6</xdr:col>
      <xdr:colOff>38100</xdr:colOff>
      <xdr:row>96</xdr:row>
      <xdr:rowOff>133441</xdr:rowOff>
    </xdr:to>
    <xdr:sp macro="" textlink="">
      <xdr:nvSpPr>
        <xdr:cNvPr id="262" name="楕円 261"/>
        <xdr:cNvSpPr/>
      </xdr:nvSpPr>
      <xdr:spPr>
        <a:xfrm>
          <a:off x="1079500" y="1649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124568</xdr:rowOff>
    </xdr:from>
    <xdr:ext cx="534377" cy="259045"/>
    <xdr:sp macro="" textlink="">
      <xdr:nvSpPr>
        <xdr:cNvPr id="263" name="テキスト ボックス 262"/>
        <xdr:cNvSpPr txBox="1"/>
      </xdr:nvSpPr>
      <xdr:spPr>
        <a:xfrm>
          <a:off x="863111" y="1658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128079</xdr:rowOff>
    </xdr:from>
    <xdr:to>
      <xdr:col>54</xdr:col>
      <xdr:colOff>189865</xdr:colOff>
      <xdr:row>39</xdr:row>
      <xdr:rowOff>43879</xdr:rowOff>
    </xdr:to>
    <xdr:cxnSp macro="">
      <xdr:nvCxnSpPr>
        <xdr:cNvPr id="287" name="直線コネクタ 286"/>
        <xdr:cNvCxnSpPr/>
      </xdr:nvCxnSpPr>
      <xdr:spPr>
        <a:xfrm flipV="1">
          <a:off x="10475595" y="5100129"/>
          <a:ext cx="1270" cy="1630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47706</xdr:rowOff>
    </xdr:from>
    <xdr:ext cx="249299" cy="259045"/>
    <xdr:sp macro="" textlink="">
      <xdr:nvSpPr>
        <xdr:cNvPr id="288" name="労働費最小値テキスト"/>
        <xdr:cNvSpPr txBox="1"/>
      </xdr:nvSpPr>
      <xdr:spPr>
        <a:xfrm>
          <a:off x="10528300" y="6734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43879</xdr:rowOff>
    </xdr:from>
    <xdr:to>
      <xdr:col>55</xdr:col>
      <xdr:colOff>88900</xdr:colOff>
      <xdr:row>39</xdr:row>
      <xdr:rowOff>43879</xdr:rowOff>
    </xdr:to>
    <xdr:cxnSp macro="">
      <xdr:nvCxnSpPr>
        <xdr:cNvPr id="289" name="直線コネクタ 288"/>
        <xdr:cNvCxnSpPr/>
      </xdr:nvCxnSpPr>
      <xdr:spPr>
        <a:xfrm>
          <a:off x="10388600" y="673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74756</xdr:rowOff>
    </xdr:from>
    <xdr:ext cx="469744" cy="259045"/>
    <xdr:sp macro="" textlink="">
      <xdr:nvSpPr>
        <xdr:cNvPr id="290" name="労働費最大値テキスト"/>
        <xdr:cNvSpPr txBox="1"/>
      </xdr:nvSpPr>
      <xdr:spPr>
        <a:xfrm>
          <a:off x="10528300" y="487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128079</xdr:rowOff>
    </xdr:from>
    <xdr:to>
      <xdr:col>55</xdr:col>
      <xdr:colOff>88900</xdr:colOff>
      <xdr:row>29</xdr:row>
      <xdr:rowOff>128079</xdr:rowOff>
    </xdr:to>
    <xdr:cxnSp macro="">
      <xdr:nvCxnSpPr>
        <xdr:cNvPr id="291" name="直線コネクタ 290"/>
        <xdr:cNvCxnSpPr/>
      </xdr:nvCxnSpPr>
      <xdr:spPr>
        <a:xfrm>
          <a:off x="10388600" y="510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159893</xdr:rowOff>
    </xdr:from>
    <xdr:to>
      <xdr:col>55</xdr:col>
      <xdr:colOff>0</xdr:colOff>
      <xdr:row>38</xdr:row>
      <xdr:rowOff>165227</xdr:rowOff>
    </xdr:to>
    <xdr:cxnSp macro="">
      <xdr:nvCxnSpPr>
        <xdr:cNvPr id="292" name="直線コネクタ 291"/>
        <xdr:cNvCxnSpPr/>
      </xdr:nvCxnSpPr>
      <xdr:spPr>
        <a:xfrm flipV="1">
          <a:off x="9639300" y="6674993"/>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121302</xdr:rowOff>
    </xdr:from>
    <xdr:ext cx="469744" cy="259045"/>
    <xdr:sp macro="" textlink="">
      <xdr:nvSpPr>
        <xdr:cNvPr id="293" name="労働費平均値テキスト"/>
        <xdr:cNvSpPr txBox="1"/>
      </xdr:nvSpPr>
      <xdr:spPr>
        <a:xfrm>
          <a:off x="10528300" y="6293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98425</xdr:rowOff>
    </xdr:from>
    <xdr:to>
      <xdr:col>55</xdr:col>
      <xdr:colOff>50800</xdr:colOff>
      <xdr:row>38</xdr:row>
      <xdr:rowOff>28575</xdr:rowOff>
    </xdr:to>
    <xdr:sp macro="" textlink="">
      <xdr:nvSpPr>
        <xdr:cNvPr id="294" name="フローチャート: 判断 293"/>
        <xdr:cNvSpPr/>
      </xdr:nvSpPr>
      <xdr:spPr>
        <a:xfrm>
          <a:off x="10426700" y="644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153226</xdr:rowOff>
    </xdr:from>
    <xdr:to>
      <xdr:col>50</xdr:col>
      <xdr:colOff>114300</xdr:colOff>
      <xdr:row>38</xdr:row>
      <xdr:rowOff>165227</xdr:rowOff>
    </xdr:to>
    <xdr:cxnSp macro="">
      <xdr:nvCxnSpPr>
        <xdr:cNvPr id="295" name="直線コネクタ 294"/>
        <xdr:cNvCxnSpPr/>
      </xdr:nvCxnSpPr>
      <xdr:spPr>
        <a:xfrm>
          <a:off x="8750300" y="6668326"/>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168719</xdr:rowOff>
    </xdr:from>
    <xdr:to>
      <xdr:col>50</xdr:col>
      <xdr:colOff>165100</xdr:colOff>
      <xdr:row>38</xdr:row>
      <xdr:rowOff>98869</xdr:rowOff>
    </xdr:to>
    <xdr:sp macro="" textlink="">
      <xdr:nvSpPr>
        <xdr:cNvPr id="296" name="フローチャート: 判断 295"/>
        <xdr:cNvSpPr/>
      </xdr:nvSpPr>
      <xdr:spPr>
        <a:xfrm>
          <a:off x="9588500" y="651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115397</xdr:rowOff>
    </xdr:from>
    <xdr:ext cx="378565" cy="259045"/>
    <xdr:sp macro="" textlink="">
      <xdr:nvSpPr>
        <xdr:cNvPr id="297" name="テキスト ボックス 296"/>
        <xdr:cNvSpPr txBox="1"/>
      </xdr:nvSpPr>
      <xdr:spPr>
        <a:xfrm>
          <a:off x="9450017" y="6287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153226</xdr:rowOff>
    </xdr:from>
    <xdr:to>
      <xdr:col>45</xdr:col>
      <xdr:colOff>177800</xdr:colOff>
      <xdr:row>38</xdr:row>
      <xdr:rowOff>164846</xdr:rowOff>
    </xdr:to>
    <xdr:cxnSp macro="">
      <xdr:nvCxnSpPr>
        <xdr:cNvPr id="298" name="直線コネクタ 297"/>
        <xdr:cNvCxnSpPr/>
      </xdr:nvCxnSpPr>
      <xdr:spPr>
        <a:xfrm flipV="1">
          <a:off x="7861300" y="6668326"/>
          <a:ext cx="889000" cy="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16510</xdr:rowOff>
    </xdr:from>
    <xdr:to>
      <xdr:col>46</xdr:col>
      <xdr:colOff>38100</xdr:colOff>
      <xdr:row>38</xdr:row>
      <xdr:rowOff>118110</xdr:rowOff>
    </xdr:to>
    <xdr:sp macro="" textlink="">
      <xdr:nvSpPr>
        <xdr:cNvPr id="299" name="フローチャート: 判断 298"/>
        <xdr:cNvSpPr/>
      </xdr:nvSpPr>
      <xdr:spPr>
        <a:xfrm>
          <a:off x="8699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134637</xdr:rowOff>
    </xdr:from>
    <xdr:ext cx="378565" cy="259045"/>
    <xdr:sp macro="" textlink="">
      <xdr:nvSpPr>
        <xdr:cNvPr id="300" name="テキスト ボックス 299"/>
        <xdr:cNvSpPr txBox="1"/>
      </xdr:nvSpPr>
      <xdr:spPr>
        <a:xfrm>
          <a:off x="8561017" y="6306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159512</xdr:rowOff>
    </xdr:from>
    <xdr:to>
      <xdr:col>41</xdr:col>
      <xdr:colOff>50800</xdr:colOff>
      <xdr:row>38</xdr:row>
      <xdr:rowOff>164846</xdr:rowOff>
    </xdr:to>
    <xdr:cxnSp macro="">
      <xdr:nvCxnSpPr>
        <xdr:cNvPr id="301" name="直線コネクタ 300"/>
        <xdr:cNvCxnSpPr/>
      </xdr:nvCxnSpPr>
      <xdr:spPr>
        <a:xfrm>
          <a:off x="6972300" y="6674612"/>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41084</xdr:rowOff>
    </xdr:from>
    <xdr:to>
      <xdr:col>41</xdr:col>
      <xdr:colOff>101600</xdr:colOff>
      <xdr:row>38</xdr:row>
      <xdr:rowOff>142684</xdr:rowOff>
    </xdr:to>
    <xdr:sp macro="" textlink="">
      <xdr:nvSpPr>
        <xdr:cNvPr id="302" name="フローチャート: 判断 301"/>
        <xdr:cNvSpPr/>
      </xdr:nvSpPr>
      <xdr:spPr>
        <a:xfrm>
          <a:off x="7810500" y="655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159211</xdr:rowOff>
    </xdr:from>
    <xdr:ext cx="378565" cy="259045"/>
    <xdr:sp macro="" textlink="">
      <xdr:nvSpPr>
        <xdr:cNvPr id="303" name="テキスト ボックス 302"/>
        <xdr:cNvSpPr txBox="1"/>
      </xdr:nvSpPr>
      <xdr:spPr>
        <a:xfrm>
          <a:off x="7672017" y="6331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148336</xdr:rowOff>
    </xdr:from>
    <xdr:to>
      <xdr:col>36</xdr:col>
      <xdr:colOff>165100</xdr:colOff>
      <xdr:row>38</xdr:row>
      <xdr:rowOff>78486</xdr:rowOff>
    </xdr:to>
    <xdr:sp macro="" textlink="">
      <xdr:nvSpPr>
        <xdr:cNvPr id="304" name="フローチャート: 判断 303"/>
        <xdr:cNvSpPr/>
      </xdr:nvSpPr>
      <xdr:spPr>
        <a:xfrm>
          <a:off x="6921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95013</xdr:rowOff>
    </xdr:from>
    <xdr:ext cx="378565" cy="259045"/>
    <xdr:sp macro="" textlink="">
      <xdr:nvSpPr>
        <xdr:cNvPr id="305" name="テキスト ボックス 304"/>
        <xdr:cNvSpPr txBox="1"/>
      </xdr:nvSpPr>
      <xdr:spPr>
        <a:xfrm>
          <a:off x="6783017" y="6267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109093</xdr:rowOff>
    </xdr:from>
    <xdr:to>
      <xdr:col>55</xdr:col>
      <xdr:colOff>50800</xdr:colOff>
      <xdr:row>39</xdr:row>
      <xdr:rowOff>39243</xdr:rowOff>
    </xdr:to>
    <xdr:sp macro="" textlink="">
      <xdr:nvSpPr>
        <xdr:cNvPr id="311" name="楕円 310"/>
        <xdr:cNvSpPr/>
      </xdr:nvSpPr>
      <xdr:spPr>
        <a:xfrm>
          <a:off x="10426700" y="66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24020</xdr:rowOff>
    </xdr:from>
    <xdr:ext cx="378565" cy="259045"/>
    <xdr:sp macro="" textlink="">
      <xdr:nvSpPr>
        <xdr:cNvPr id="312" name="労働費該当値テキスト"/>
        <xdr:cNvSpPr txBox="1"/>
      </xdr:nvSpPr>
      <xdr:spPr>
        <a:xfrm>
          <a:off x="10528300" y="6539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114427</xdr:rowOff>
    </xdr:from>
    <xdr:to>
      <xdr:col>50</xdr:col>
      <xdr:colOff>165100</xdr:colOff>
      <xdr:row>39</xdr:row>
      <xdr:rowOff>44577</xdr:rowOff>
    </xdr:to>
    <xdr:sp macro="" textlink="">
      <xdr:nvSpPr>
        <xdr:cNvPr id="313" name="楕円 312"/>
        <xdr:cNvSpPr/>
      </xdr:nvSpPr>
      <xdr:spPr>
        <a:xfrm>
          <a:off x="9588500" y="662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35704</xdr:rowOff>
    </xdr:from>
    <xdr:ext cx="378565" cy="259045"/>
    <xdr:sp macro="" textlink="">
      <xdr:nvSpPr>
        <xdr:cNvPr id="314" name="テキスト ボックス 313"/>
        <xdr:cNvSpPr txBox="1"/>
      </xdr:nvSpPr>
      <xdr:spPr>
        <a:xfrm>
          <a:off x="9450017" y="6722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102426</xdr:rowOff>
    </xdr:from>
    <xdr:to>
      <xdr:col>46</xdr:col>
      <xdr:colOff>38100</xdr:colOff>
      <xdr:row>39</xdr:row>
      <xdr:rowOff>32576</xdr:rowOff>
    </xdr:to>
    <xdr:sp macro="" textlink="">
      <xdr:nvSpPr>
        <xdr:cNvPr id="315" name="楕円 314"/>
        <xdr:cNvSpPr/>
      </xdr:nvSpPr>
      <xdr:spPr>
        <a:xfrm>
          <a:off x="8699500" y="661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23703</xdr:rowOff>
    </xdr:from>
    <xdr:ext cx="378565" cy="259045"/>
    <xdr:sp macro="" textlink="">
      <xdr:nvSpPr>
        <xdr:cNvPr id="316" name="テキスト ボックス 315"/>
        <xdr:cNvSpPr txBox="1"/>
      </xdr:nvSpPr>
      <xdr:spPr>
        <a:xfrm>
          <a:off x="8561017" y="6710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114046</xdr:rowOff>
    </xdr:from>
    <xdr:to>
      <xdr:col>41</xdr:col>
      <xdr:colOff>101600</xdr:colOff>
      <xdr:row>39</xdr:row>
      <xdr:rowOff>44196</xdr:rowOff>
    </xdr:to>
    <xdr:sp macro="" textlink="">
      <xdr:nvSpPr>
        <xdr:cNvPr id="317" name="楕円 316"/>
        <xdr:cNvSpPr/>
      </xdr:nvSpPr>
      <xdr:spPr>
        <a:xfrm>
          <a:off x="7810500" y="662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35323</xdr:rowOff>
    </xdr:from>
    <xdr:ext cx="378565" cy="259045"/>
    <xdr:sp macro="" textlink="">
      <xdr:nvSpPr>
        <xdr:cNvPr id="318" name="テキスト ボックス 317"/>
        <xdr:cNvSpPr txBox="1"/>
      </xdr:nvSpPr>
      <xdr:spPr>
        <a:xfrm>
          <a:off x="7672017" y="6721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108712</xdr:rowOff>
    </xdr:from>
    <xdr:to>
      <xdr:col>36</xdr:col>
      <xdr:colOff>165100</xdr:colOff>
      <xdr:row>39</xdr:row>
      <xdr:rowOff>38862</xdr:rowOff>
    </xdr:to>
    <xdr:sp macro="" textlink="">
      <xdr:nvSpPr>
        <xdr:cNvPr id="319" name="楕円 318"/>
        <xdr:cNvSpPr/>
      </xdr:nvSpPr>
      <xdr:spPr>
        <a:xfrm>
          <a:off x="6921500" y="662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29989</xdr:rowOff>
    </xdr:from>
    <xdr:ext cx="378565" cy="259045"/>
    <xdr:sp macro="" textlink="">
      <xdr:nvSpPr>
        <xdr:cNvPr id="320" name="テキスト ボックス 319"/>
        <xdr:cNvSpPr txBox="1"/>
      </xdr:nvSpPr>
      <xdr:spPr>
        <a:xfrm>
          <a:off x="6783017" y="6716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75143</xdr:rowOff>
    </xdr:from>
    <xdr:to>
      <xdr:col>54</xdr:col>
      <xdr:colOff>189865</xdr:colOff>
      <xdr:row>58</xdr:row>
      <xdr:rowOff>132385</xdr:rowOff>
    </xdr:to>
    <xdr:cxnSp macro="">
      <xdr:nvCxnSpPr>
        <xdr:cNvPr id="342" name="直線コネクタ 341"/>
        <xdr:cNvCxnSpPr/>
      </xdr:nvCxnSpPr>
      <xdr:spPr>
        <a:xfrm flipV="1">
          <a:off x="10475595" y="8647643"/>
          <a:ext cx="1270" cy="1428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136212</xdr:rowOff>
    </xdr:from>
    <xdr:ext cx="313932" cy="259045"/>
    <xdr:sp macro="" textlink="">
      <xdr:nvSpPr>
        <xdr:cNvPr id="343" name="農林水産業費最小値テキスト"/>
        <xdr:cNvSpPr txBox="1"/>
      </xdr:nvSpPr>
      <xdr:spPr>
        <a:xfrm>
          <a:off x="10528300" y="100803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132385</xdr:rowOff>
    </xdr:from>
    <xdr:to>
      <xdr:col>55</xdr:col>
      <xdr:colOff>88900</xdr:colOff>
      <xdr:row>58</xdr:row>
      <xdr:rowOff>132385</xdr:rowOff>
    </xdr:to>
    <xdr:cxnSp macro="">
      <xdr:nvCxnSpPr>
        <xdr:cNvPr id="344" name="直線コネクタ 343"/>
        <xdr:cNvCxnSpPr/>
      </xdr:nvCxnSpPr>
      <xdr:spPr>
        <a:xfrm>
          <a:off x="10388600" y="1007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21820</xdr:rowOff>
    </xdr:from>
    <xdr:ext cx="534377" cy="259045"/>
    <xdr:sp macro="" textlink="">
      <xdr:nvSpPr>
        <xdr:cNvPr id="345" name="農林水産業費最大値テキスト"/>
        <xdr:cNvSpPr txBox="1"/>
      </xdr:nvSpPr>
      <xdr:spPr>
        <a:xfrm>
          <a:off x="10528300" y="842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75143</xdr:rowOff>
    </xdr:from>
    <xdr:to>
      <xdr:col>55</xdr:col>
      <xdr:colOff>88900</xdr:colOff>
      <xdr:row>50</xdr:row>
      <xdr:rowOff>75143</xdr:rowOff>
    </xdr:to>
    <xdr:cxnSp macro="">
      <xdr:nvCxnSpPr>
        <xdr:cNvPr id="346" name="直線コネクタ 345"/>
        <xdr:cNvCxnSpPr/>
      </xdr:nvCxnSpPr>
      <xdr:spPr>
        <a:xfrm>
          <a:off x="10388600" y="864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46706</xdr:rowOff>
    </xdr:from>
    <xdr:to>
      <xdr:col>55</xdr:col>
      <xdr:colOff>0</xdr:colOff>
      <xdr:row>58</xdr:row>
      <xdr:rowOff>10678</xdr:rowOff>
    </xdr:to>
    <xdr:cxnSp macro="">
      <xdr:nvCxnSpPr>
        <xdr:cNvPr id="347" name="直線コネクタ 346"/>
        <xdr:cNvCxnSpPr/>
      </xdr:nvCxnSpPr>
      <xdr:spPr>
        <a:xfrm>
          <a:off x="9639300" y="9819356"/>
          <a:ext cx="838200" cy="13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52707</xdr:rowOff>
    </xdr:from>
    <xdr:ext cx="469744" cy="259045"/>
    <xdr:sp macro="" textlink="">
      <xdr:nvSpPr>
        <xdr:cNvPr id="348" name="農林水産業費平均値テキスト"/>
        <xdr:cNvSpPr txBox="1"/>
      </xdr:nvSpPr>
      <xdr:spPr>
        <a:xfrm>
          <a:off x="10528300" y="9653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29830</xdr:rowOff>
    </xdr:from>
    <xdr:to>
      <xdr:col>55</xdr:col>
      <xdr:colOff>50800</xdr:colOff>
      <xdr:row>57</xdr:row>
      <xdr:rowOff>131430</xdr:rowOff>
    </xdr:to>
    <xdr:sp macro="" textlink="">
      <xdr:nvSpPr>
        <xdr:cNvPr id="349" name="フローチャート: 判断 348"/>
        <xdr:cNvSpPr/>
      </xdr:nvSpPr>
      <xdr:spPr>
        <a:xfrm>
          <a:off x="10426700" y="98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46706</xdr:rowOff>
    </xdr:from>
    <xdr:to>
      <xdr:col>50</xdr:col>
      <xdr:colOff>114300</xdr:colOff>
      <xdr:row>58</xdr:row>
      <xdr:rowOff>39391</xdr:rowOff>
    </xdr:to>
    <xdr:cxnSp macro="">
      <xdr:nvCxnSpPr>
        <xdr:cNvPr id="350" name="直線コネクタ 349"/>
        <xdr:cNvCxnSpPr/>
      </xdr:nvCxnSpPr>
      <xdr:spPr>
        <a:xfrm flipV="1">
          <a:off x="8750300" y="9819356"/>
          <a:ext cx="889000" cy="16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152999</xdr:rowOff>
    </xdr:from>
    <xdr:to>
      <xdr:col>50</xdr:col>
      <xdr:colOff>165100</xdr:colOff>
      <xdr:row>57</xdr:row>
      <xdr:rowOff>83149</xdr:rowOff>
    </xdr:to>
    <xdr:sp macro="" textlink="">
      <xdr:nvSpPr>
        <xdr:cNvPr id="351" name="フローチャート: 判断 350"/>
        <xdr:cNvSpPr/>
      </xdr:nvSpPr>
      <xdr:spPr>
        <a:xfrm>
          <a:off x="95885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99676</xdr:rowOff>
    </xdr:from>
    <xdr:ext cx="469744" cy="259045"/>
    <xdr:sp macro="" textlink="">
      <xdr:nvSpPr>
        <xdr:cNvPr id="352" name="テキスト ボックス 351"/>
        <xdr:cNvSpPr txBox="1"/>
      </xdr:nvSpPr>
      <xdr:spPr>
        <a:xfrm>
          <a:off x="9404428" y="952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39391</xdr:rowOff>
    </xdr:from>
    <xdr:to>
      <xdr:col>45</xdr:col>
      <xdr:colOff>177800</xdr:colOff>
      <xdr:row>58</xdr:row>
      <xdr:rowOff>85934</xdr:rowOff>
    </xdr:to>
    <xdr:cxnSp macro="">
      <xdr:nvCxnSpPr>
        <xdr:cNvPr id="353" name="直線コネクタ 352"/>
        <xdr:cNvCxnSpPr/>
      </xdr:nvCxnSpPr>
      <xdr:spPr>
        <a:xfrm flipV="1">
          <a:off x="7861300" y="9983491"/>
          <a:ext cx="889000" cy="4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1667</xdr:rowOff>
    </xdr:from>
    <xdr:to>
      <xdr:col>46</xdr:col>
      <xdr:colOff>38100</xdr:colOff>
      <xdr:row>57</xdr:row>
      <xdr:rowOff>103267</xdr:rowOff>
    </xdr:to>
    <xdr:sp macro="" textlink="">
      <xdr:nvSpPr>
        <xdr:cNvPr id="354" name="フローチャート: 判断 353"/>
        <xdr:cNvSpPr/>
      </xdr:nvSpPr>
      <xdr:spPr>
        <a:xfrm>
          <a:off x="8699500" y="977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119794</xdr:rowOff>
    </xdr:from>
    <xdr:ext cx="469744" cy="259045"/>
    <xdr:sp macro="" textlink="">
      <xdr:nvSpPr>
        <xdr:cNvPr id="355" name="テキスト ボックス 354"/>
        <xdr:cNvSpPr txBox="1"/>
      </xdr:nvSpPr>
      <xdr:spPr>
        <a:xfrm>
          <a:off x="8515428" y="954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85934</xdr:rowOff>
    </xdr:from>
    <xdr:to>
      <xdr:col>41</xdr:col>
      <xdr:colOff>50800</xdr:colOff>
      <xdr:row>58</xdr:row>
      <xdr:rowOff>90871</xdr:rowOff>
    </xdr:to>
    <xdr:cxnSp macro="">
      <xdr:nvCxnSpPr>
        <xdr:cNvPr id="356" name="直線コネクタ 355"/>
        <xdr:cNvCxnSpPr/>
      </xdr:nvCxnSpPr>
      <xdr:spPr>
        <a:xfrm flipV="1">
          <a:off x="6972300" y="10030034"/>
          <a:ext cx="889000" cy="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134437</xdr:rowOff>
    </xdr:from>
    <xdr:to>
      <xdr:col>41</xdr:col>
      <xdr:colOff>101600</xdr:colOff>
      <xdr:row>57</xdr:row>
      <xdr:rowOff>64587</xdr:rowOff>
    </xdr:to>
    <xdr:sp macro="" textlink="">
      <xdr:nvSpPr>
        <xdr:cNvPr id="357" name="フローチャート: 判断 356"/>
        <xdr:cNvSpPr/>
      </xdr:nvSpPr>
      <xdr:spPr>
        <a:xfrm>
          <a:off x="7810500" y="973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81114</xdr:rowOff>
    </xdr:from>
    <xdr:ext cx="469744" cy="259045"/>
    <xdr:sp macro="" textlink="">
      <xdr:nvSpPr>
        <xdr:cNvPr id="358" name="テキスト ボックス 357"/>
        <xdr:cNvSpPr txBox="1"/>
      </xdr:nvSpPr>
      <xdr:spPr>
        <a:xfrm>
          <a:off x="7626428" y="951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133431</xdr:rowOff>
    </xdr:from>
    <xdr:to>
      <xdr:col>36</xdr:col>
      <xdr:colOff>165100</xdr:colOff>
      <xdr:row>56</xdr:row>
      <xdr:rowOff>63581</xdr:rowOff>
    </xdr:to>
    <xdr:sp macro="" textlink="">
      <xdr:nvSpPr>
        <xdr:cNvPr id="359" name="フローチャート: 判断 358"/>
        <xdr:cNvSpPr/>
      </xdr:nvSpPr>
      <xdr:spPr>
        <a:xfrm>
          <a:off x="6921500" y="956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80108</xdr:rowOff>
    </xdr:from>
    <xdr:ext cx="469744" cy="259045"/>
    <xdr:sp macro="" textlink="">
      <xdr:nvSpPr>
        <xdr:cNvPr id="360" name="テキスト ボックス 359"/>
        <xdr:cNvSpPr txBox="1"/>
      </xdr:nvSpPr>
      <xdr:spPr>
        <a:xfrm>
          <a:off x="6737428" y="933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131328</xdr:rowOff>
    </xdr:from>
    <xdr:to>
      <xdr:col>55</xdr:col>
      <xdr:colOff>50800</xdr:colOff>
      <xdr:row>58</xdr:row>
      <xdr:rowOff>61478</xdr:rowOff>
    </xdr:to>
    <xdr:sp macro="" textlink="">
      <xdr:nvSpPr>
        <xdr:cNvPr id="366" name="楕円 365"/>
        <xdr:cNvSpPr/>
      </xdr:nvSpPr>
      <xdr:spPr>
        <a:xfrm>
          <a:off x="10426700" y="990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46255</xdr:rowOff>
    </xdr:from>
    <xdr:ext cx="469744" cy="259045"/>
    <xdr:sp macro="" textlink="">
      <xdr:nvSpPr>
        <xdr:cNvPr id="367" name="農林水産業費該当値テキスト"/>
        <xdr:cNvSpPr txBox="1"/>
      </xdr:nvSpPr>
      <xdr:spPr>
        <a:xfrm>
          <a:off x="10528300" y="9818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167356</xdr:rowOff>
    </xdr:from>
    <xdr:to>
      <xdr:col>50</xdr:col>
      <xdr:colOff>165100</xdr:colOff>
      <xdr:row>57</xdr:row>
      <xdr:rowOff>97506</xdr:rowOff>
    </xdr:to>
    <xdr:sp macro="" textlink="">
      <xdr:nvSpPr>
        <xdr:cNvPr id="368" name="楕円 367"/>
        <xdr:cNvSpPr/>
      </xdr:nvSpPr>
      <xdr:spPr>
        <a:xfrm>
          <a:off x="9588500" y="976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88633</xdr:rowOff>
    </xdr:from>
    <xdr:ext cx="469744" cy="259045"/>
    <xdr:sp macro="" textlink="">
      <xdr:nvSpPr>
        <xdr:cNvPr id="369" name="テキスト ボックス 368"/>
        <xdr:cNvSpPr txBox="1"/>
      </xdr:nvSpPr>
      <xdr:spPr>
        <a:xfrm>
          <a:off x="9404428" y="986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160041</xdr:rowOff>
    </xdr:from>
    <xdr:to>
      <xdr:col>46</xdr:col>
      <xdr:colOff>38100</xdr:colOff>
      <xdr:row>58</xdr:row>
      <xdr:rowOff>90191</xdr:rowOff>
    </xdr:to>
    <xdr:sp macro="" textlink="">
      <xdr:nvSpPr>
        <xdr:cNvPr id="370" name="楕円 369"/>
        <xdr:cNvSpPr/>
      </xdr:nvSpPr>
      <xdr:spPr>
        <a:xfrm>
          <a:off x="8699500" y="993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81318</xdr:rowOff>
    </xdr:from>
    <xdr:ext cx="469744" cy="259045"/>
    <xdr:sp macro="" textlink="">
      <xdr:nvSpPr>
        <xdr:cNvPr id="371" name="テキスト ボックス 370"/>
        <xdr:cNvSpPr txBox="1"/>
      </xdr:nvSpPr>
      <xdr:spPr>
        <a:xfrm>
          <a:off x="8515428" y="10025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35134</xdr:rowOff>
    </xdr:from>
    <xdr:to>
      <xdr:col>41</xdr:col>
      <xdr:colOff>101600</xdr:colOff>
      <xdr:row>58</xdr:row>
      <xdr:rowOff>136734</xdr:rowOff>
    </xdr:to>
    <xdr:sp macro="" textlink="">
      <xdr:nvSpPr>
        <xdr:cNvPr id="372" name="楕円 371"/>
        <xdr:cNvSpPr/>
      </xdr:nvSpPr>
      <xdr:spPr>
        <a:xfrm>
          <a:off x="7810500" y="997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127861</xdr:rowOff>
    </xdr:from>
    <xdr:ext cx="378565" cy="259045"/>
    <xdr:sp macro="" textlink="">
      <xdr:nvSpPr>
        <xdr:cNvPr id="373" name="テキスト ボックス 372"/>
        <xdr:cNvSpPr txBox="1"/>
      </xdr:nvSpPr>
      <xdr:spPr>
        <a:xfrm>
          <a:off x="7672017" y="10071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40071</xdr:rowOff>
    </xdr:from>
    <xdr:to>
      <xdr:col>36</xdr:col>
      <xdr:colOff>165100</xdr:colOff>
      <xdr:row>58</xdr:row>
      <xdr:rowOff>141671</xdr:rowOff>
    </xdr:to>
    <xdr:sp macro="" textlink="">
      <xdr:nvSpPr>
        <xdr:cNvPr id="374" name="楕円 373"/>
        <xdr:cNvSpPr/>
      </xdr:nvSpPr>
      <xdr:spPr>
        <a:xfrm>
          <a:off x="6921500" y="998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132798</xdr:rowOff>
    </xdr:from>
    <xdr:ext cx="378565" cy="259045"/>
    <xdr:sp macro="" textlink="">
      <xdr:nvSpPr>
        <xdr:cNvPr id="375" name="テキスト ボックス 374"/>
        <xdr:cNvSpPr txBox="1"/>
      </xdr:nvSpPr>
      <xdr:spPr>
        <a:xfrm>
          <a:off x="6783017" y="10076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46477</xdr:rowOff>
    </xdr:from>
    <xdr:to>
      <xdr:col>54</xdr:col>
      <xdr:colOff>189865</xdr:colOff>
      <xdr:row>78</xdr:row>
      <xdr:rowOff>101981</xdr:rowOff>
    </xdr:to>
    <xdr:cxnSp macro="">
      <xdr:nvCxnSpPr>
        <xdr:cNvPr id="397" name="直線コネクタ 396"/>
        <xdr:cNvCxnSpPr/>
      </xdr:nvCxnSpPr>
      <xdr:spPr>
        <a:xfrm flipV="1">
          <a:off x="10475595" y="12047977"/>
          <a:ext cx="1270" cy="1427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105808</xdr:rowOff>
    </xdr:from>
    <xdr:ext cx="378565" cy="259045"/>
    <xdr:sp macro="" textlink="">
      <xdr:nvSpPr>
        <xdr:cNvPr id="398" name="商工費最小値テキスト"/>
        <xdr:cNvSpPr txBox="1"/>
      </xdr:nvSpPr>
      <xdr:spPr>
        <a:xfrm>
          <a:off x="10528300" y="13478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101981</xdr:rowOff>
    </xdr:from>
    <xdr:to>
      <xdr:col>55</xdr:col>
      <xdr:colOff>88900</xdr:colOff>
      <xdr:row>78</xdr:row>
      <xdr:rowOff>101981</xdr:rowOff>
    </xdr:to>
    <xdr:cxnSp macro="">
      <xdr:nvCxnSpPr>
        <xdr:cNvPr id="399" name="直線コネクタ 398"/>
        <xdr:cNvCxnSpPr/>
      </xdr:nvCxnSpPr>
      <xdr:spPr>
        <a:xfrm>
          <a:off x="10388600" y="1347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164604</xdr:rowOff>
    </xdr:from>
    <xdr:ext cx="534377" cy="259045"/>
    <xdr:sp macro="" textlink="">
      <xdr:nvSpPr>
        <xdr:cNvPr id="400" name="商工費最大値テキスト"/>
        <xdr:cNvSpPr txBox="1"/>
      </xdr:nvSpPr>
      <xdr:spPr>
        <a:xfrm>
          <a:off x="10528300" y="118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46477</xdr:rowOff>
    </xdr:from>
    <xdr:to>
      <xdr:col>55</xdr:col>
      <xdr:colOff>88900</xdr:colOff>
      <xdr:row>70</xdr:row>
      <xdr:rowOff>46477</xdr:rowOff>
    </xdr:to>
    <xdr:cxnSp macro="">
      <xdr:nvCxnSpPr>
        <xdr:cNvPr id="401" name="直線コネクタ 400"/>
        <xdr:cNvCxnSpPr/>
      </xdr:nvCxnSpPr>
      <xdr:spPr>
        <a:xfrm>
          <a:off x="10388600" y="120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155336</xdr:rowOff>
    </xdr:from>
    <xdr:to>
      <xdr:col>55</xdr:col>
      <xdr:colOff>0</xdr:colOff>
      <xdr:row>77</xdr:row>
      <xdr:rowOff>167635</xdr:rowOff>
    </xdr:to>
    <xdr:cxnSp macro="">
      <xdr:nvCxnSpPr>
        <xdr:cNvPr id="402" name="直線コネクタ 401"/>
        <xdr:cNvCxnSpPr/>
      </xdr:nvCxnSpPr>
      <xdr:spPr>
        <a:xfrm flipV="1">
          <a:off x="9639300" y="13356986"/>
          <a:ext cx="838200" cy="1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65919</xdr:rowOff>
    </xdr:from>
    <xdr:ext cx="469744" cy="259045"/>
    <xdr:sp macro="" textlink="">
      <xdr:nvSpPr>
        <xdr:cNvPr id="403" name="商工費平均値テキスト"/>
        <xdr:cNvSpPr txBox="1"/>
      </xdr:nvSpPr>
      <xdr:spPr>
        <a:xfrm>
          <a:off x="10528300" y="13096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43042</xdr:rowOff>
    </xdr:from>
    <xdr:to>
      <xdr:col>55</xdr:col>
      <xdr:colOff>50800</xdr:colOff>
      <xdr:row>77</xdr:row>
      <xdr:rowOff>144642</xdr:rowOff>
    </xdr:to>
    <xdr:sp macro="" textlink="">
      <xdr:nvSpPr>
        <xdr:cNvPr id="404" name="フローチャート: 判断 403"/>
        <xdr:cNvSpPr/>
      </xdr:nvSpPr>
      <xdr:spPr>
        <a:xfrm>
          <a:off x="104267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166767</xdr:rowOff>
    </xdr:from>
    <xdr:to>
      <xdr:col>50</xdr:col>
      <xdr:colOff>114300</xdr:colOff>
      <xdr:row>77</xdr:row>
      <xdr:rowOff>167635</xdr:rowOff>
    </xdr:to>
    <xdr:cxnSp macro="">
      <xdr:nvCxnSpPr>
        <xdr:cNvPr id="405" name="直線コネクタ 404"/>
        <xdr:cNvCxnSpPr/>
      </xdr:nvCxnSpPr>
      <xdr:spPr>
        <a:xfrm>
          <a:off x="8750300" y="13368417"/>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26857</xdr:rowOff>
    </xdr:from>
    <xdr:to>
      <xdr:col>50</xdr:col>
      <xdr:colOff>165100</xdr:colOff>
      <xdr:row>77</xdr:row>
      <xdr:rowOff>128457</xdr:rowOff>
    </xdr:to>
    <xdr:sp macro="" textlink="">
      <xdr:nvSpPr>
        <xdr:cNvPr id="406" name="フローチャート: 判断 405"/>
        <xdr:cNvSpPr/>
      </xdr:nvSpPr>
      <xdr:spPr>
        <a:xfrm>
          <a:off x="95885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144984</xdr:rowOff>
    </xdr:from>
    <xdr:ext cx="469744" cy="259045"/>
    <xdr:sp macro="" textlink="">
      <xdr:nvSpPr>
        <xdr:cNvPr id="407" name="テキスト ボックス 406"/>
        <xdr:cNvSpPr txBox="1"/>
      </xdr:nvSpPr>
      <xdr:spPr>
        <a:xfrm>
          <a:off x="9404428" y="1300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129961</xdr:rowOff>
    </xdr:from>
    <xdr:to>
      <xdr:col>45</xdr:col>
      <xdr:colOff>177800</xdr:colOff>
      <xdr:row>77</xdr:row>
      <xdr:rowOff>166767</xdr:rowOff>
    </xdr:to>
    <xdr:cxnSp macro="">
      <xdr:nvCxnSpPr>
        <xdr:cNvPr id="408" name="直線コネクタ 407"/>
        <xdr:cNvCxnSpPr/>
      </xdr:nvCxnSpPr>
      <xdr:spPr>
        <a:xfrm>
          <a:off x="7861300" y="13331611"/>
          <a:ext cx="889000" cy="3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22881</xdr:rowOff>
    </xdr:from>
    <xdr:to>
      <xdr:col>46</xdr:col>
      <xdr:colOff>38100</xdr:colOff>
      <xdr:row>77</xdr:row>
      <xdr:rowOff>124481</xdr:rowOff>
    </xdr:to>
    <xdr:sp macro="" textlink="">
      <xdr:nvSpPr>
        <xdr:cNvPr id="409" name="フローチャート: 判断 408"/>
        <xdr:cNvSpPr/>
      </xdr:nvSpPr>
      <xdr:spPr>
        <a:xfrm>
          <a:off x="8699500" y="1322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141008</xdr:rowOff>
    </xdr:from>
    <xdr:ext cx="469744" cy="259045"/>
    <xdr:sp macro="" textlink="">
      <xdr:nvSpPr>
        <xdr:cNvPr id="410" name="テキスト ボックス 409"/>
        <xdr:cNvSpPr txBox="1"/>
      </xdr:nvSpPr>
      <xdr:spPr>
        <a:xfrm>
          <a:off x="8515428" y="1299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129961</xdr:rowOff>
    </xdr:from>
    <xdr:to>
      <xdr:col>41</xdr:col>
      <xdr:colOff>50800</xdr:colOff>
      <xdr:row>77</xdr:row>
      <xdr:rowOff>171017</xdr:rowOff>
    </xdr:to>
    <xdr:cxnSp macro="">
      <xdr:nvCxnSpPr>
        <xdr:cNvPr id="411" name="直線コネクタ 410"/>
        <xdr:cNvCxnSpPr/>
      </xdr:nvCxnSpPr>
      <xdr:spPr>
        <a:xfrm flipV="1">
          <a:off x="6972300" y="13331611"/>
          <a:ext cx="889000" cy="4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106274</xdr:rowOff>
    </xdr:from>
    <xdr:to>
      <xdr:col>41</xdr:col>
      <xdr:colOff>101600</xdr:colOff>
      <xdr:row>77</xdr:row>
      <xdr:rowOff>36424</xdr:rowOff>
    </xdr:to>
    <xdr:sp macro="" textlink="">
      <xdr:nvSpPr>
        <xdr:cNvPr id="412" name="フローチャート: 判断 411"/>
        <xdr:cNvSpPr/>
      </xdr:nvSpPr>
      <xdr:spPr>
        <a:xfrm>
          <a:off x="7810500" y="1313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52950</xdr:rowOff>
    </xdr:from>
    <xdr:ext cx="469744" cy="259045"/>
    <xdr:sp macro="" textlink="">
      <xdr:nvSpPr>
        <xdr:cNvPr id="413" name="テキスト ボックス 412"/>
        <xdr:cNvSpPr txBox="1"/>
      </xdr:nvSpPr>
      <xdr:spPr>
        <a:xfrm>
          <a:off x="7626428" y="1291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50952</xdr:rowOff>
    </xdr:from>
    <xdr:to>
      <xdr:col>36</xdr:col>
      <xdr:colOff>165100</xdr:colOff>
      <xdr:row>76</xdr:row>
      <xdr:rowOff>152552</xdr:rowOff>
    </xdr:to>
    <xdr:sp macro="" textlink="">
      <xdr:nvSpPr>
        <xdr:cNvPr id="414" name="フローチャート: 判断 413"/>
        <xdr:cNvSpPr/>
      </xdr:nvSpPr>
      <xdr:spPr>
        <a:xfrm>
          <a:off x="6921500" y="1308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169080</xdr:rowOff>
    </xdr:from>
    <xdr:ext cx="469744" cy="259045"/>
    <xdr:sp macro="" textlink="">
      <xdr:nvSpPr>
        <xdr:cNvPr id="415" name="テキスト ボックス 414"/>
        <xdr:cNvSpPr txBox="1"/>
      </xdr:nvSpPr>
      <xdr:spPr>
        <a:xfrm>
          <a:off x="6737428" y="1285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104536</xdr:rowOff>
    </xdr:from>
    <xdr:to>
      <xdr:col>55</xdr:col>
      <xdr:colOff>50800</xdr:colOff>
      <xdr:row>78</xdr:row>
      <xdr:rowOff>34686</xdr:rowOff>
    </xdr:to>
    <xdr:sp macro="" textlink="">
      <xdr:nvSpPr>
        <xdr:cNvPr id="421" name="楕円 420"/>
        <xdr:cNvSpPr/>
      </xdr:nvSpPr>
      <xdr:spPr>
        <a:xfrm>
          <a:off x="10426700" y="1330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21470</xdr:rowOff>
    </xdr:from>
    <xdr:ext cx="469744" cy="259045"/>
    <xdr:sp macro="" textlink="">
      <xdr:nvSpPr>
        <xdr:cNvPr id="422" name="商工費該当値テキスト"/>
        <xdr:cNvSpPr txBox="1"/>
      </xdr:nvSpPr>
      <xdr:spPr>
        <a:xfrm>
          <a:off x="10528300" y="1322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116835</xdr:rowOff>
    </xdr:from>
    <xdr:to>
      <xdr:col>50</xdr:col>
      <xdr:colOff>165100</xdr:colOff>
      <xdr:row>78</xdr:row>
      <xdr:rowOff>46985</xdr:rowOff>
    </xdr:to>
    <xdr:sp macro="" textlink="">
      <xdr:nvSpPr>
        <xdr:cNvPr id="423" name="楕円 422"/>
        <xdr:cNvSpPr/>
      </xdr:nvSpPr>
      <xdr:spPr>
        <a:xfrm>
          <a:off x="9588500" y="1331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38112</xdr:rowOff>
    </xdr:from>
    <xdr:ext cx="469744" cy="259045"/>
    <xdr:sp macro="" textlink="">
      <xdr:nvSpPr>
        <xdr:cNvPr id="424" name="テキスト ボックス 423"/>
        <xdr:cNvSpPr txBox="1"/>
      </xdr:nvSpPr>
      <xdr:spPr>
        <a:xfrm>
          <a:off x="9404428" y="1341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115967</xdr:rowOff>
    </xdr:from>
    <xdr:to>
      <xdr:col>46</xdr:col>
      <xdr:colOff>38100</xdr:colOff>
      <xdr:row>78</xdr:row>
      <xdr:rowOff>46117</xdr:rowOff>
    </xdr:to>
    <xdr:sp macro="" textlink="">
      <xdr:nvSpPr>
        <xdr:cNvPr id="425" name="楕円 424"/>
        <xdr:cNvSpPr/>
      </xdr:nvSpPr>
      <xdr:spPr>
        <a:xfrm>
          <a:off x="8699500" y="1331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37244</xdr:rowOff>
    </xdr:from>
    <xdr:ext cx="469744" cy="259045"/>
    <xdr:sp macro="" textlink="">
      <xdr:nvSpPr>
        <xdr:cNvPr id="426" name="テキスト ボックス 425"/>
        <xdr:cNvSpPr txBox="1"/>
      </xdr:nvSpPr>
      <xdr:spPr>
        <a:xfrm>
          <a:off x="8515428" y="13410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79161</xdr:rowOff>
    </xdr:from>
    <xdr:to>
      <xdr:col>41</xdr:col>
      <xdr:colOff>101600</xdr:colOff>
      <xdr:row>78</xdr:row>
      <xdr:rowOff>9311</xdr:rowOff>
    </xdr:to>
    <xdr:sp macro="" textlink="">
      <xdr:nvSpPr>
        <xdr:cNvPr id="427" name="楕円 426"/>
        <xdr:cNvSpPr/>
      </xdr:nvSpPr>
      <xdr:spPr>
        <a:xfrm>
          <a:off x="7810500" y="1328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438</xdr:rowOff>
    </xdr:from>
    <xdr:ext cx="469744" cy="259045"/>
    <xdr:sp macro="" textlink="">
      <xdr:nvSpPr>
        <xdr:cNvPr id="428" name="テキスト ボックス 427"/>
        <xdr:cNvSpPr txBox="1"/>
      </xdr:nvSpPr>
      <xdr:spPr>
        <a:xfrm>
          <a:off x="7626428" y="13373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120217</xdr:rowOff>
    </xdr:from>
    <xdr:to>
      <xdr:col>36</xdr:col>
      <xdr:colOff>165100</xdr:colOff>
      <xdr:row>78</xdr:row>
      <xdr:rowOff>50367</xdr:rowOff>
    </xdr:to>
    <xdr:sp macro="" textlink="">
      <xdr:nvSpPr>
        <xdr:cNvPr id="429" name="楕円 428"/>
        <xdr:cNvSpPr/>
      </xdr:nvSpPr>
      <xdr:spPr>
        <a:xfrm>
          <a:off x="6921500" y="1332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41494</xdr:rowOff>
    </xdr:from>
    <xdr:ext cx="469744" cy="259045"/>
    <xdr:sp macro="" textlink="">
      <xdr:nvSpPr>
        <xdr:cNvPr id="430" name="テキスト ボックス 429"/>
        <xdr:cNvSpPr txBox="1"/>
      </xdr:nvSpPr>
      <xdr:spPr>
        <a:xfrm>
          <a:off x="6737428" y="1341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131742</xdr:rowOff>
    </xdr:from>
    <xdr:to>
      <xdr:col>54</xdr:col>
      <xdr:colOff>189865</xdr:colOff>
      <xdr:row>98</xdr:row>
      <xdr:rowOff>116111</xdr:rowOff>
    </xdr:to>
    <xdr:cxnSp macro="">
      <xdr:nvCxnSpPr>
        <xdr:cNvPr id="456" name="直線コネクタ 455"/>
        <xdr:cNvCxnSpPr/>
      </xdr:nvCxnSpPr>
      <xdr:spPr>
        <a:xfrm flipV="1">
          <a:off x="10475595" y="15390792"/>
          <a:ext cx="1270" cy="1527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119938</xdr:rowOff>
    </xdr:from>
    <xdr:ext cx="534377" cy="259045"/>
    <xdr:sp macro="" textlink="">
      <xdr:nvSpPr>
        <xdr:cNvPr id="457" name="土木費最小値テキスト"/>
        <xdr:cNvSpPr txBox="1"/>
      </xdr:nvSpPr>
      <xdr:spPr>
        <a:xfrm>
          <a:off x="10528300" y="1692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116111</xdr:rowOff>
    </xdr:from>
    <xdr:to>
      <xdr:col>55</xdr:col>
      <xdr:colOff>88900</xdr:colOff>
      <xdr:row>98</xdr:row>
      <xdr:rowOff>116111</xdr:rowOff>
    </xdr:to>
    <xdr:cxnSp macro="">
      <xdr:nvCxnSpPr>
        <xdr:cNvPr id="458" name="直線コネクタ 457"/>
        <xdr:cNvCxnSpPr/>
      </xdr:nvCxnSpPr>
      <xdr:spPr>
        <a:xfrm>
          <a:off x="10388600" y="16918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78419</xdr:rowOff>
    </xdr:from>
    <xdr:ext cx="599010" cy="259045"/>
    <xdr:sp macro="" textlink="">
      <xdr:nvSpPr>
        <xdr:cNvPr id="459" name="土木費最大値テキスト"/>
        <xdr:cNvSpPr txBox="1"/>
      </xdr:nvSpPr>
      <xdr:spPr>
        <a:xfrm>
          <a:off x="10528300" y="1516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131742</xdr:rowOff>
    </xdr:from>
    <xdr:to>
      <xdr:col>55</xdr:col>
      <xdr:colOff>88900</xdr:colOff>
      <xdr:row>89</xdr:row>
      <xdr:rowOff>131742</xdr:rowOff>
    </xdr:to>
    <xdr:cxnSp macro="">
      <xdr:nvCxnSpPr>
        <xdr:cNvPr id="460" name="直線コネクタ 459"/>
        <xdr:cNvCxnSpPr/>
      </xdr:nvCxnSpPr>
      <xdr:spPr>
        <a:xfrm>
          <a:off x="10388600" y="15390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129696</xdr:rowOff>
    </xdr:from>
    <xdr:to>
      <xdr:col>55</xdr:col>
      <xdr:colOff>0</xdr:colOff>
      <xdr:row>98</xdr:row>
      <xdr:rowOff>11520</xdr:rowOff>
    </xdr:to>
    <xdr:cxnSp macro="">
      <xdr:nvCxnSpPr>
        <xdr:cNvPr id="461" name="直線コネクタ 460"/>
        <xdr:cNvCxnSpPr/>
      </xdr:nvCxnSpPr>
      <xdr:spPr>
        <a:xfrm>
          <a:off x="9639300" y="16760346"/>
          <a:ext cx="838200" cy="5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52787</xdr:rowOff>
    </xdr:from>
    <xdr:ext cx="534377" cy="259045"/>
    <xdr:sp macro="" textlink="">
      <xdr:nvSpPr>
        <xdr:cNvPr id="462" name="土木費平均値テキスト"/>
        <xdr:cNvSpPr txBox="1"/>
      </xdr:nvSpPr>
      <xdr:spPr>
        <a:xfrm>
          <a:off x="10528300" y="16511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29910</xdr:rowOff>
    </xdr:from>
    <xdr:to>
      <xdr:col>55</xdr:col>
      <xdr:colOff>50800</xdr:colOff>
      <xdr:row>97</xdr:row>
      <xdr:rowOff>131510</xdr:rowOff>
    </xdr:to>
    <xdr:sp macro="" textlink="">
      <xdr:nvSpPr>
        <xdr:cNvPr id="463" name="フローチャート: 判断 462"/>
        <xdr:cNvSpPr/>
      </xdr:nvSpPr>
      <xdr:spPr>
        <a:xfrm>
          <a:off x="10426700" y="1666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129696</xdr:rowOff>
    </xdr:from>
    <xdr:to>
      <xdr:col>50</xdr:col>
      <xdr:colOff>114300</xdr:colOff>
      <xdr:row>97</xdr:row>
      <xdr:rowOff>147309</xdr:rowOff>
    </xdr:to>
    <xdr:cxnSp macro="">
      <xdr:nvCxnSpPr>
        <xdr:cNvPr id="464" name="直線コネクタ 463"/>
        <xdr:cNvCxnSpPr/>
      </xdr:nvCxnSpPr>
      <xdr:spPr>
        <a:xfrm flipV="1">
          <a:off x="8750300" y="16760346"/>
          <a:ext cx="889000" cy="1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2054</xdr:rowOff>
    </xdr:from>
    <xdr:to>
      <xdr:col>50</xdr:col>
      <xdr:colOff>165100</xdr:colOff>
      <xdr:row>97</xdr:row>
      <xdr:rowOff>103654</xdr:rowOff>
    </xdr:to>
    <xdr:sp macro="" textlink="">
      <xdr:nvSpPr>
        <xdr:cNvPr id="465" name="フローチャート: 判断 464"/>
        <xdr:cNvSpPr/>
      </xdr:nvSpPr>
      <xdr:spPr>
        <a:xfrm>
          <a:off x="9588500" y="1663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120181</xdr:rowOff>
    </xdr:from>
    <xdr:ext cx="534377" cy="259045"/>
    <xdr:sp macro="" textlink="">
      <xdr:nvSpPr>
        <xdr:cNvPr id="466" name="テキスト ボックス 465"/>
        <xdr:cNvSpPr txBox="1"/>
      </xdr:nvSpPr>
      <xdr:spPr>
        <a:xfrm>
          <a:off x="9372111" y="1640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142182</xdr:rowOff>
    </xdr:from>
    <xdr:to>
      <xdr:col>45</xdr:col>
      <xdr:colOff>177800</xdr:colOff>
      <xdr:row>97</xdr:row>
      <xdr:rowOff>147309</xdr:rowOff>
    </xdr:to>
    <xdr:cxnSp macro="">
      <xdr:nvCxnSpPr>
        <xdr:cNvPr id="467" name="直線コネクタ 466"/>
        <xdr:cNvCxnSpPr/>
      </xdr:nvCxnSpPr>
      <xdr:spPr>
        <a:xfrm>
          <a:off x="7861300" y="16772832"/>
          <a:ext cx="889000" cy="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168115</xdr:rowOff>
    </xdr:from>
    <xdr:to>
      <xdr:col>46</xdr:col>
      <xdr:colOff>38100</xdr:colOff>
      <xdr:row>97</xdr:row>
      <xdr:rowOff>98265</xdr:rowOff>
    </xdr:to>
    <xdr:sp macro="" textlink="">
      <xdr:nvSpPr>
        <xdr:cNvPr id="468" name="フローチャート: 判断 467"/>
        <xdr:cNvSpPr/>
      </xdr:nvSpPr>
      <xdr:spPr>
        <a:xfrm>
          <a:off x="8699500" y="1662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114792</xdr:rowOff>
    </xdr:from>
    <xdr:ext cx="534377" cy="259045"/>
    <xdr:sp macro="" textlink="">
      <xdr:nvSpPr>
        <xdr:cNvPr id="469" name="テキスト ボックス 468"/>
        <xdr:cNvSpPr txBox="1"/>
      </xdr:nvSpPr>
      <xdr:spPr>
        <a:xfrm>
          <a:off x="8483111" y="1640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142182</xdr:rowOff>
    </xdr:from>
    <xdr:to>
      <xdr:col>41</xdr:col>
      <xdr:colOff>50800</xdr:colOff>
      <xdr:row>98</xdr:row>
      <xdr:rowOff>4652</xdr:rowOff>
    </xdr:to>
    <xdr:cxnSp macro="">
      <xdr:nvCxnSpPr>
        <xdr:cNvPr id="470" name="直線コネクタ 469"/>
        <xdr:cNvCxnSpPr/>
      </xdr:nvCxnSpPr>
      <xdr:spPr>
        <a:xfrm flipV="1">
          <a:off x="6972300" y="16772832"/>
          <a:ext cx="889000" cy="3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152908</xdr:rowOff>
    </xdr:from>
    <xdr:to>
      <xdr:col>41</xdr:col>
      <xdr:colOff>101600</xdr:colOff>
      <xdr:row>97</xdr:row>
      <xdr:rowOff>83058</xdr:rowOff>
    </xdr:to>
    <xdr:sp macro="" textlink="">
      <xdr:nvSpPr>
        <xdr:cNvPr id="471" name="フローチャート: 判断 470"/>
        <xdr:cNvSpPr/>
      </xdr:nvSpPr>
      <xdr:spPr>
        <a:xfrm>
          <a:off x="7810500" y="1661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99585</xdr:rowOff>
    </xdr:from>
    <xdr:ext cx="534377" cy="259045"/>
    <xdr:sp macro="" textlink="">
      <xdr:nvSpPr>
        <xdr:cNvPr id="472" name="テキスト ボックス 471"/>
        <xdr:cNvSpPr txBox="1"/>
      </xdr:nvSpPr>
      <xdr:spPr>
        <a:xfrm>
          <a:off x="7594111" y="1638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146681</xdr:rowOff>
    </xdr:from>
    <xdr:to>
      <xdr:col>36</xdr:col>
      <xdr:colOff>165100</xdr:colOff>
      <xdr:row>97</xdr:row>
      <xdr:rowOff>76831</xdr:rowOff>
    </xdr:to>
    <xdr:sp macro="" textlink="">
      <xdr:nvSpPr>
        <xdr:cNvPr id="473" name="フローチャート: 判断 472"/>
        <xdr:cNvSpPr/>
      </xdr:nvSpPr>
      <xdr:spPr>
        <a:xfrm>
          <a:off x="6921500" y="1660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93358</xdr:rowOff>
    </xdr:from>
    <xdr:ext cx="534377" cy="259045"/>
    <xdr:sp macro="" textlink="">
      <xdr:nvSpPr>
        <xdr:cNvPr id="474" name="テキスト ボックス 473"/>
        <xdr:cNvSpPr txBox="1"/>
      </xdr:nvSpPr>
      <xdr:spPr>
        <a:xfrm>
          <a:off x="6705111" y="163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132170</xdr:rowOff>
    </xdr:from>
    <xdr:to>
      <xdr:col>55</xdr:col>
      <xdr:colOff>50800</xdr:colOff>
      <xdr:row>98</xdr:row>
      <xdr:rowOff>62320</xdr:rowOff>
    </xdr:to>
    <xdr:sp macro="" textlink="">
      <xdr:nvSpPr>
        <xdr:cNvPr id="480" name="楕円 479"/>
        <xdr:cNvSpPr/>
      </xdr:nvSpPr>
      <xdr:spPr>
        <a:xfrm>
          <a:off x="10426700" y="167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47097</xdr:rowOff>
    </xdr:from>
    <xdr:ext cx="534377" cy="259045"/>
    <xdr:sp macro="" textlink="">
      <xdr:nvSpPr>
        <xdr:cNvPr id="481" name="土木費該当値テキスト"/>
        <xdr:cNvSpPr txBox="1"/>
      </xdr:nvSpPr>
      <xdr:spPr>
        <a:xfrm>
          <a:off x="10528300" y="1667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78896</xdr:rowOff>
    </xdr:from>
    <xdr:to>
      <xdr:col>50</xdr:col>
      <xdr:colOff>165100</xdr:colOff>
      <xdr:row>98</xdr:row>
      <xdr:rowOff>9046</xdr:rowOff>
    </xdr:to>
    <xdr:sp macro="" textlink="">
      <xdr:nvSpPr>
        <xdr:cNvPr id="482" name="楕円 481"/>
        <xdr:cNvSpPr/>
      </xdr:nvSpPr>
      <xdr:spPr>
        <a:xfrm>
          <a:off x="9588500" y="1670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173</xdr:rowOff>
    </xdr:from>
    <xdr:ext cx="534377" cy="259045"/>
    <xdr:sp macro="" textlink="">
      <xdr:nvSpPr>
        <xdr:cNvPr id="483" name="テキスト ボックス 482"/>
        <xdr:cNvSpPr txBox="1"/>
      </xdr:nvSpPr>
      <xdr:spPr>
        <a:xfrm>
          <a:off x="9372111" y="1680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96509</xdr:rowOff>
    </xdr:from>
    <xdr:to>
      <xdr:col>46</xdr:col>
      <xdr:colOff>38100</xdr:colOff>
      <xdr:row>98</xdr:row>
      <xdr:rowOff>26659</xdr:rowOff>
    </xdr:to>
    <xdr:sp macro="" textlink="">
      <xdr:nvSpPr>
        <xdr:cNvPr id="484" name="楕円 483"/>
        <xdr:cNvSpPr/>
      </xdr:nvSpPr>
      <xdr:spPr>
        <a:xfrm>
          <a:off x="8699500" y="1672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17786</xdr:rowOff>
    </xdr:from>
    <xdr:ext cx="534377" cy="259045"/>
    <xdr:sp macro="" textlink="">
      <xdr:nvSpPr>
        <xdr:cNvPr id="485" name="テキスト ボックス 484"/>
        <xdr:cNvSpPr txBox="1"/>
      </xdr:nvSpPr>
      <xdr:spPr>
        <a:xfrm>
          <a:off x="8483111" y="1681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91382</xdr:rowOff>
    </xdr:from>
    <xdr:to>
      <xdr:col>41</xdr:col>
      <xdr:colOff>101600</xdr:colOff>
      <xdr:row>98</xdr:row>
      <xdr:rowOff>21532</xdr:rowOff>
    </xdr:to>
    <xdr:sp macro="" textlink="">
      <xdr:nvSpPr>
        <xdr:cNvPr id="486" name="楕円 485"/>
        <xdr:cNvSpPr/>
      </xdr:nvSpPr>
      <xdr:spPr>
        <a:xfrm>
          <a:off x="7810500" y="1672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12659</xdr:rowOff>
    </xdr:from>
    <xdr:ext cx="534377" cy="259045"/>
    <xdr:sp macro="" textlink="">
      <xdr:nvSpPr>
        <xdr:cNvPr id="487" name="テキスト ボックス 486"/>
        <xdr:cNvSpPr txBox="1"/>
      </xdr:nvSpPr>
      <xdr:spPr>
        <a:xfrm>
          <a:off x="7594111" y="1681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125302</xdr:rowOff>
    </xdr:from>
    <xdr:to>
      <xdr:col>36</xdr:col>
      <xdr:colOff>165100</xdr:colOff>
      <xdr:row>98</xdr:row>
      <xdr:rowOff>55452</xdr:rowOff>
    </xdr:to>
    <xdr:sp macro="" textlink="">
      <xdr:nvSpPr>
        <xdr:cNvPr id="488" name="楕円 487"/>
        <xdr:cNvSpPr/>
      </xdr:nvSpPr>
      <xdr:spPr>
        <a:xfrm>
          <a:off x="6921500" y="1675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46579</xdr:rowOff>
    </xdr:from>
    <xdr:ext cx="534377" cy="259045"/>
    <xdr:sp macro="" textlink="">
      <xdr:nvSpPr>
        <xdr:cNvPr id="489" name="テキスト ボックス 488"/>
        <xdr:cNvSpPr txBox="1"/>
      </xdr:nvSpPr>
      <xdr:spPr>
        <a:xfrm>
          <a:off x="6705111" y="1684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139373</xdr:rowOff>
    </xdr:from>
    <xdr:to>
      <xdr:col>85</xdr:col>
      <xdr:colOff>126364</xdr:colOff>
      <xdr:row>38</xdr:row>
      <xdr:rowOff>35687</xdr:rowOff>
    </xdr:to>
    <xdr:cxnSp macro="">
      <xdr:nvCxnSpPr>
        <xdr:cNvPr id="516" name="直線コネクタ 515"/>
        <xdr:cNvCxnSpPr/>
      </xdr:nvCxnSpPr>
      <xdr:spPr>
        <a:xfrm flipV="1">
          <a:off x="16317595" y="5111423"/>
          <a:ext cx="1269" cy="1439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39514</xdr:rowOff>
    </xdr:from>
    <xdr:ext cx="469744" cy="259045"/>
    <xdr:sp macro="" textlink="">
      <xdr:nvSpPr>
        <xdr:cNvPr id="517" name="消防費最小値テキスト"/>
        <xdr:cNvSpPr txBox="1"/>
      </xdr:nvSpPr>
      <xdr:spPr>
        <a:xfrm>
          <a:off x="16370300" y="655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35687</xdr:rowOff>
    </xdr:from>
    <xdr:to>
      <xdr:col>86</xdr:col>
      <xdr:colOff>25400</xdr:colOff>
      <xdr:row>38</xdr:row>
      <xdr:rowOff>35687</xdr:rowOff>
    </xdr:to>
    <xdr:cxnSp macro="">
      <xdr:nvCxnSpPr>
        <xdr:cNvPr id="518" name="直線コネクタ 517"/>
        <xdr:cNvCxnSpPr/>
      </xdr:nvCxnSpPr>
      <xdr:spPr>
        <a:xfrm>
          <a:off x="16230600" y="655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86050</xdr:rowOff>
    </xdr:from>
    <xdr:ext cx="534377" cy="259045"/>
    <xdr:sp macro="" textlink="">
      <xdr:nvSpPr>
        <xdr:cNvPr id="519" name="消防費最大値テキスト"/>
        <xdr:cNvSpPr txBox="1"/>
      </xdr:nvSpPr>
      <xdr:spPr>
        <a:xfrm>
          <a:off x="16370300" y="488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139373</xdr:rowOff>
    </xdr:from>
    <xdr:to>
      <xdr:col>86</xdr:col>
      <xdr:colOff>25400</xdr:colOff>
      <xdr:row>29</xdr:row>
      <xdr:rowOff>139373</xdr:rowOff>
    </xdr:to>
    <xdr:cxnSp macro="">
      <xdr:nvCxnSpPr>
        <xdr:cNvPr id="520" name="直線コネクタ 519"/>
        <xdr:cNvCxnSpPr/>
      </xdr:nvCxnSpPr>
      <xdr:spPr>
        <a:xfrm>
          <a:off x="16230600" y="5111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114391</xdr:rowOff>
    </xdr:from>
    <xdr:to>
      <xdr:col>85</xdr:col>
      <xdr:colOff>127000</xdr:colOff>
      <xdr:row>35</xdr:row>
      <xdr:rowOff>149497</xdr:rowOff>
    </xdr:to>
    <xdr:cxnSp macro="">
      <xdr:nvCxnSpPr>
        <xdr:cNvPr id="521" name="直線コネクタ 520"/>
        <xdr:cNvCxnSpPr/>
      </xdr:nvCxnSpPr>
      <xdr:spPr>
        <a:xfrm flipV="1">
          <a:off x="15481300" y="6115141"/>
          <a:ext cx="838200" cy="3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163702</xdr:rowOff>
    </xdr:from>
    <xdr:ext cx="534377" cy="259045"/>
    <xdr:sp macro="" textlink="">
      <xdr:nvSpPr>
        <xdr:cNvPr id="522" name="消防費平均値テキスト"/>
        <xdr:cNvSpPr txBox="1"/>
      </xdr:nvSpPr>
      <xdr:spPr>
        <a:xfrm>
          <a:off x="16370300" y="58215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140825</xdr:rowOff>
    </xdr:from>
    <xdr:to>
      <xdr:col>85</xdr:col>
      <xdr:colOff>177800</xdr:colOff>
      <xdr:row>35</xdr:row>
      <xdr:rowOff>70975</xdr:rowOff>
    </xdr:to>
    <xdr:sp macro="" textlink="">
      <xdr:nvSpPr>
        <xdr:cNvPr id="523" name="フローチャート: 判断 522"/>
        <xdr:cNvSpPr/>
      </xdr:nvSpPr>
      <xdr:spPr>
        <a:xfrm>
          <a:off x="16268700" y="597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149497</xdr:rowOff>
    </xdr:from>
    <xdr:to>
      <xdr:col>81</xdr:col>
      <xdr:colOff>50800</xdr:colOff>
      <xdr:row>36</xdr:row>
      <xdr:rowOff>48913</xdr:rowOff>
    </xdr:to>
    <xdr:cxnSp macro="">
      <xdr:nvCxnSpPr>
        <xdr:cNvPr id="524" name="直線コネクタ 523"/>
        <xdr:cNvCxnSpPr/>
      </xdr:nvCxnSpPr>
      <xdr:spPr>
        <a:xfrm flipV="1">
          <a:off x="14592300" y="6150247"/>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13625</xdr:rowOff>
    </xdr:from>
    <xdr:to>
      <xdr:col>81</xdr:col>
      <xdr:colOff>101600</xdr:colOff>
      <xdr:row>35</xdr:row>
      <xdr:rowOff>115225</xdr:rowOff>
    </xdr:to>
    <xdr:sp macro="" textlink="">
      <xdr:nvSpPr>
        <xdr:cNvPr id="525" name="フローチャート: 判断 524"/>
        <xdr:cNvSpPr/>
      </xdr:nvSpPr>
      <xdr:spPr>
        <a:xfrm>
          <a:off x="15430500" y="601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131752</xdr:rowOff>
    </xdr:from>
    <xdr:ext cx="534377" cy="259045"/>
    <xdr:sp macro="" textlink="">
      <xdr:nvSpPr>
        <xdr:cNvPr id="526" name="テキスト ボックス 525"/>
        <xdr:cNvSpPr txBox="1"/>
      </xdr:nvSpPr>
      <xdr:spPr>
        <a:xfrm>
          <a:off x="15214111" y="578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110472</xdr:rowOff>
    </xdr:from>
    <xdr:to>
      <xdr:col>76</xdr:col>
      <xdr:colOff>114300</xdr:colOff>
      <xdr:row>36</xdr:row>
      <xdr:rowOff>48913</xdr:rowOff>
    </xdr:to>
    <xdr:cxnSp macro="">
      <xdr:nvCxnSpPr>
        <xdr:cNvPr id="527" name="直線コネクタ 526"/>
        <xdr:cNvCxnSpPr/>
      </xdr:nvCxnSpPr>
      <xdr:spPr>
        <a:xfrm>
          <a:off x="13703300" y="6111222"/>
          <a:ext cx="889000" cy="10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166787</xdr:rowOff>
    </xdr:from>
    <xdr:to>
      <xdr:col>76</xdr:col>
      <xdr:colOff>165100</xdr:colOff>
      <xdr:row>35</xdr:row>
      <xdr:rowOff>96937</xdr:rowOff>
    </xdr:to>
    <xdr:sp macro="" textlink="">
      <xdr:nvSpPr>
        <xdr:cNvPr id="528" name="フローチャート: 判断 527"/>
        <xdr:cNvSpPr/>
      </xdr:nvSpPr>
      <xdr:spPr>
        <a:xfrm>
          <a:off x="14541500" y="599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113464</xdr:rowOff>
    </xdr:from>
    <xdr:ext cx="534377" cy="259045"/>
    <xdr:sp macro="" textlink="">
      <xdr:nvSpPr>
        <xdr:cNvPr id="529" name="テキスト ボックス 528"/>
        <xdr:cNvSpPr txBox="1"/>
      </xdr:nvSpPr>
      <xdr:spPr>
        <a:xfrm>
          <a:off x="14325111" y="577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110472</xdr:rowOff>
    </xdr:from>
    <xdr:to>
      <xdr:col>71</xdr:col>
      <xdr:colOff>177800</xdr:colOff>
      <xdr:row>35</xdr:row>
      <xdr:rowOff>143129</xdr:rowOff>
    </xdr:to>
    <xdr:cxnSp macro="">
      <xdr:nvCxnSpPr>
        <xdr:cNvPr id="530" name="直線コネクタ 529"/>
        <xdr:cNvCxnSpPr/>
      </xdr:nvCxnSpPr>
      <xdr:spPr>
        <a:xfrm flipV="1">
          <a:off x="12814300" y="611122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164665</xdr:rowOff>
    </xdr:from>
    <xdr:to>
      <xdr:col>72</xdr:col>
      <xdr:colOff>38100</xdr:colOff>
      <xdr:row>35</xdr:row>
      <xdr:rowOff>94815</xdr:rowOff>
    </xdr:to>
    <xdr:sp macro="" textlink="">
      <xdr:nvSpPr>
        <xdr:cNvPr id="531" name="フローチャート: 判断 530"/>
        <xdr:cNvSpPr/>
      </xdr:nvSpPr>
      <xdr:spPr>
        <a:xfrm>
          <a:off x="13652500" y="59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111342</xdr:rowOff>
    </xdr:from>
    <xdr:ext cx="534377" cy="259045"/>
    <xdr:sp macro="" textlink="">
      <xdr:nvSpPr>
        <xdr:cNvPr id="532" name="テキスト ボックス 531"/>
        <xdr:cNvSpPr txBox="1"/>
      </xdr:nvSpPr>
      <xdr:spPr>
        <a:xfrm>
          <a:off x="13436111" y="576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15748</xdr:rowOff>
    </xdr:from>
    <xdr:to>
      <xdr:col>67</xdr:col>
      <xdr:colOff>101600</xdr:colOff>
      <xdr:row>34</xdr:row>
      <xdr:rowOff>117348</xdr:rowOff>
    </xdr:to>
    <xdr:sp macro="" textlink="">
      <xdr:nvSpPr>
        <xdr:cNvPr id="533" name="フローチャート: 判断 532"/>
        <xdr:cNvSpPr/>
      </xdr:nvSpPr>
      <xdr:spPr>
        <a:xfrm>
          <a:off x="12763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133875</xdr:rowOff>
    </xdr:from>
    <xdr:ext cx="534377" cy="259045"/>
    <xdr:sp macro="" textlink="">
      <xdr:nvSpPr>
        <xdr:cNvPr id="534" name="テキスト ボックス 533"/>
        <xdr:cNvSpPr txBox="1"/>
      </xdr:nvSpPr>
      <xdr:spPr>
        <a:xfrm>
          <a:off x="12547111" y="562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63591</xdr:rowOff>
    </xdr:from>
    <xdr:to>
      <xdr:col>85</xdr:col>
      <xdr:colOff>177800</xdr:colOff>
      <xdr:row>35</xdr:row>
      <xdr:rowOff>165191</xdr:rowOff>
    </xdr:to>
    <xdr:sp macro="" textlink="">
      <xdr:nvSpPr>
        <xdr:cNvPr id="540" name="楕円 539"/>
        <xdr:cNvSpPr/>
      </xdr:nvSpPr>
      <xdr:spPr>
        <a:xfrm>
          <a:off x="16268700" y="606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42018</xdr:rowOff>
    </xdr:from>
    <xdr:ext cx="534377" cy="259045"/>
    <xdr:sp macro="" textlink="">
      <xdr:nvSpPr>
        <xdr:cNvPr id="541" name="消防費該当値テキスト"/>
        <xdr:cNvSpPr txBox="1"/>
      </xdr:nvSpPr>
      <xdr:spPr>
        <a:xfrm>
          <a:off x="16370300" y="604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98697</xdr:rowOff>
    </xdr:from>
    <xdr:to>
      <xdr:col>81</xdr:col>
      <xdr:colOff>101600</xdr:colOff>
      <xdr:row>36</xdr:row>
      <xdr:rowOff>28847</xdr:rowOff>
    </xdr:to>
    <xdr:sp macro="" textlink="">
      <xdr:nvSpPr>
        <xdr:cNvPr id="542" name="楕円 541"/>
        <xdr:cNvSpPr/>
      </xdr:nvSpPr>
      <xdr:spPr>
        <a:xfrm>
          <a:off x="15430500" y="609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19974</xdr:rowOff>
    </xdr:from>
    <xdr:ext cx="534377" cy="259045"/>
    <xdr:sp macro="" textlink="">
      <xdr:nvSpPr>
        <xdr:cNvPr id="543" name="テキスト ボックス 542"/>
        <xdr:cNvSpPr txBox="1"/>
      </xdr:nvSpPr>
      <xdr:spPr>
        <a:xfrm>
          <a:off x="15214111" y="619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169563</xdr:rowOff>
    </xdr:from>
    <xdr:to>
      <xdr:col>76</xdr:col>
      <xdr:colOff>165100</xdr:colOff>
      <xdr:row>36</xdr:row>
      <xdr:rowOff>99713</xdr:rowOff>
    </xdr:to>
    <xdr:sp macro="" textlink="">
      <xdr:nvSpPr>
        <xdr:cNvPr id="544" name="楕円 543"/>
        <xdr:cNvSpPr/>
      </xdr:nvSpPr>
      <xdr:spPr>
        <a:xfrm>
          <a:off x="14541500" y="617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90840</xdr:rowOff>
    </xdr:from>
    <xdr:ext cx="534377" cy="259045"/>
    <xdr:sp macro="" textlink="">
      <xdr:nvSpPr>
        <xdr:cNvPr id="545" name="テキスト ボックス 544"/>
        <xdr:cNvSpPr txBox="1"/>
      </xdr:nvSpPr>
      <xdr:spPr>
        <a:xfrm>
          <a:off x="14325111" y="626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59672</xdr:rowOff>
    </xdr:from>
    <xdr:to>
      <xdr:col>72</xdr:col>
      <xdr:colOff>38100</xdr:colOff>
      <xdr:row>35</xdr:row>
      <xdr:rowOff>161272</xdr:rowOff>
    </xdr:to>
    <xdr:sp macro="" textlink="">
      <xdr:nvSpPr>
        <xdr:cNvPr id="546" name="楕円 545"/>
        <xdr:cNvSpPr/>
      </xdr:nvSpPr>
      <xdr:spPr>
        <a:xfrm>
          <a:off x="13652500" y="606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152399</xdr:rowOff>
    </xdr:from>
    <xdr:ext cx="534377" cy="259045"/>
    <xdr:sp macro="" textlink="">
      <xdr:nvSpPr>
        <xdr:cNvPr id="547" name="テキスト ボックス 546"/>
        <xdr:cNvSpPr txBox="1"/>
      </xdr:nvSpPr>
      <xdr:spPr>
        <a:xfrm>
          <a:off x="13436111" y="615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92329</xdr:rowOff>
    </xdr:from>
    <xdr:to>
      <xdr:col>67</xdr:col>
      <xdr:colOff>101600</xdr:colOff>
      <xdr:row>36</xdr:row>
      <xdr:rowOff>22479</xdr:rowOff>
    </xdr:to>
    <xdr:sp macro="" textlink="">
      <xdr:nvSpPr>
        <xdr:cNvPr id="548" name="楕円 547"/>
        <xdr:cNvSpPr/>
      </xdr:nvSpPr>
      <xdr:spPr>
        <a:xfrm>
          <a:off x="12763500" y="609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13606</xdr:rowOff>
    </xdr:from>
    <xdr:ext cx="534377" cy="259045"/>
    <xdr:sp macro="" textlink="">
      <xdr:nvSpPr>
        <xdr:cNvPr id="549" name="テキスト ボックス 548"/>
        <xdr:cNvSpPr txBox="1"/>
      </xdr:nvSpPr>
      <xdr:spPr>
        <a:xfrm>
          <a:off x="12547111" y="618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156502</xdr:rowOff>
    </xdr:from>
    <xdr:to>
      <xdr:col>85</xdr:col>
      <xdr:colOff>126364</xdr:colOff>
      <xdr:row>59</xdr:row>
      <xdr:rowOff>7474</xdr:rowOff>
    </xdr:to>
    <xdr:cxnSp macro="">
      <xdr:nvCxnSpPr>
        <xdr:cNvPr id="574" name="直線コネクタ 573"/>
        <xdr:cNvCxnSpPr/>
      </xdr:nvCxnSpPr>
      <xdr:spPr>
        <a:xfrm flipV="1">
          <a:off x="16317595" y="8900452"/>
          <a:ext cx="1269" cy="122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11301</xdr:rowOff>
    </xdr:from>
    <xdr:ext cx="534377" cy="259045"/>
    <xdr:sp macro="" textlink="">
      <xdr:nvSpPr>
        <xdr:cNvPr id="575" name="教育費最小値テキスト"/>
        <xdr:cNvSpPr txBox="1"/>
      </xdr:nvSpPr>
      <xdr:spPr>
        <a:xfrm>
          <a:off x="16370300" y="1012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7474</xdr:rowOff>
    </xdr:from>
    <xdr:to>
      <xdr:col>86</xdr:col>
      <xdr:colOff>25400</xdr:colOff>
      <xdr:row>59</xdr:row>
      <xdr:rowOff>7474</xdr:rowOff>
    </xdr:to>
    <xdr:cxnSp macro="">
      <xdr:nvCxnSpPr>
        <xdr:cNvPr id="576" name="直線コネクタ 575"/>
        <xdr:cNvCxnSpPr/>
      </xdr:nvCxnSpPr>
      <xdr:spPr>
        <a:xfrm>
          <a:off x="16230600" y="1012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103179</xdr:rowOff>
    </xdr:from>
    <xdr:ext cx="534377" cy="259045"/>
    <xdr:sp macro="" textlink="">
      <xdr:nvSpPr>
        <xdr:cNvPr id="577" name="教育費最大値テキスト"/>
        <xdr:cNvSpPr txBox="1"/>
      </xdr:nvSpPr>
      <xdr:spPr>
        <a:xfrm>
          <a:off x="16370300" y="867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156502</xdr:rowOff>
    </xdr:from>
    <xdr:to>
      <xdr:col>86</xdr:col>
      <xdr:colOff>25400</xdr:colOff>
      <xdr:row>51</xdr:row>
      <xdr:rowOff>156502</xdr:rowOff>
    </xdr:to>
    <xdr:cxnSp macro="">
      <xdr:nvCxnSpPr>
        <xdr:cNvPr id="578" name="直線コネクタ 577"/>
        <xdr:cNvCxnSpPr/>
      </xdr:nvCxnSpPr>
      <xdr:spPr>
        <a:xfrm>
          <a:off x="16230600" y="89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35878</xdr:rowOff>
    </xdr:from>
    <xdr:to>
      <xdr:col>85</xdr:col>
      <xdr:colOff>127000</xdr:colOff>
      <xdr:row>58</xdr:row>
      <xdr:rowOff>86151</xdr:rowOff>
    </xdr:to>
    <xdr:cxnSp macro="">
      <xdr:nvCxnSpPr>
        <xdr:cNvPr id="579" name="直線コネクタ 578"/>
        <xdr:cNvCxnSpPr/>
      </xdr:nvCxnSpPr>
      <xdr:spPr>
        <a:xfrm flipV="1">
          <a:off x="15481300" y="9979978"/>
          <a:ext cx="838200" cy="5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26661</xdr:rowOff>
    </xdr:from>
    <xdr:ext cx="534377" cy="259045"/>
    <xdr:sp macro="" textlink="">
      <xdr:nvSpPr>
        <xdr:cNvPr id="580" name="教育費平均値テキスト"/>
        <xdr:cNvSpPr txBox="1"/>
      </xdr:nvSpPr>
      <xdr:spPr>
        <a:xfrm>
          <a:off x="16370300" y="9627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3784</xdr:rowOff>
    </xdr:from>
    <xdr:to>
      <xdr:col>85</xdr:col>
      <xdr:colOff>177800</xdr:colOff>
      <xdr:row>57</xdr:row>
      <xdr:rowOff>105384</xdr:rowOff>
    </xdr:to>
    <xdr:sp macro="" textlink="">
      <xdr:nvSpPr>
        <xdr:cNvPr id="581" name="フローチャート: 判断 580"/>
        <xdr:cNvSpPr/>
      </xdr:nvSpPr>
      <xdr:spPr>
        <a:xfrm>
          <a:off x="162687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73692</xdr:rowOff>
    </xdr:from>
    <xdr:to>
      <xdr:col>81</xdr:col>
      <xdr:colOff>50800</xdr:colOff>
      <xdr:row>58</xdr:row>
      <xdr:rowOff>86151</xdr:rowOff>
    </xdr:to>
    <xdr:cxnSp macro="">
      <xdr:nvCxnSpPr>
        <xdr:cNvPr id="582" name="直線コネクタ 581"/>
        <xdr:cNvCxnSpPr/>
      </xdr:nvCxnSpPr>
      <xdr:spPr>
        <a:xfrm>
          <a:off x="14592300" y="10017792"/>
          <a:ext cx="8890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148489</xdr:rowOff>
    </xdr:from>
    <xdr:to>
      <xdr:col>81</xdr:col>
      <xdr:colOff>101600</xdr:colOff>
      <xdr:row>57</xdr:row>
      <xdr:rowOff>78639</xdr:rowOff>
    </xdr:to>
    <xdr:sp macro="" textlink="">
      <xdr:nvSpPr>
        <xdr:cNvPr id="583" name="フローチャート: 判断 582"/>
        <xdr:cNvSpPr/>
      </xdr:nvSpPr>
      <xdr:spPr>
        <a:xfrm>
          <a:off x="15430500" y="974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95166</xdr:rowOff>
    </xdr:from>
    <xdr:ext cx="534377" cy="259045"/>
    <xdr:sp macro="" textlink="">
      <xdr:nvSpPr>
        <xdr:cNvPr id="584" name="テキスト ボックス 583"/>
        <xdr:cNvSpPr txBox="1"/>
      </xdr:nvSpPr>
      <xdr:spPr>
        <a:xfrm>
          <a:off x="15214111" y="952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51327</xdr:rowOff>
    </xdr:from>
    <xdr:to>
      <xdr:col>76</xdr:col>
      <xdr:colOff>114300</xdr:colOff>
      <xdr:row>58</xdr:row>
      <xdr:rowOff>73692</xdr:rowOff>
    </xdr:to>
    <xdr:cxnSp macro="">
      <xdr:nvCxnSpPr>
        <xdr:cNvPr id="585" name="直線コネクタ 584"/>
        <xdr:cNvCxnSpPr/>
      </xdr:nvCxnSpPr>
      <xdr:spPr>
        <a:xfrm>
          <a:off x="13703300" y="9995427"/>
          <a:ext cx="889000" cy="2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160280</xdr:rowOff>
    </xdr:from>
    <xdr:to>
      <xdr:col>76</xdr:col>
      <xdr:colOff>165100</xdr:colOff>
      <xdr:row>57</xdr:row>
      <xdr:rowOff>90430</xdr:rowOff>
    </xdr:to>
    <xdr:sp macro="" textlink="">
      <xdr:nvSpPr>
        <xdr:cNvPr id="586" name="フローチャート: 判断 585"/>
        <xdr:cNvSpPr/>
      </xdr:nvSpPr>
      <xdr:spPr>
        <a:xfrm>
          <a:off x="145415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106957</xdr:rowOff>
    </xdr:from>
    <xdr:ext cx="534377" cy="259045"/>
    <xdr:sp macro="" textlink="">
      <xdr:nvSpPr>
        <xdr:cNvPr id="587" name="テキスト ボックス 586"/>
        <xdr:cNvSpPr txBox="1"/>
      </xdr:nvSpPr>
      <xdr:spPr>
        <a:xfrm>
          <a:off x="14325111" y="953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22466</xdr:rowOff>
    </xdr:from>
    <xdr:to>
      <xdr:col>71</xdr:col>
      <xdr:colOff>177800</xdr:colOff>
      <xdr:row>58</xdr:row>
      <xdr:rowOff>51327</xdr:rowOff>
    </xdr:to>
    <xdr:cxnSp macro="">
      <xdr:nvCxnSpPr>
        <xdr:cNvPr id="588" name="直線コネクタ 587"/>
        <xdr:cNvCxnSpPr/>
      </xdr:nvCxnSpPr>
      <xdr:spPr>
        <a:xfrm>
          <a:off x="12814300" y="9966566"/>
          <a:ext cx="889000" cy="2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160013</xdr:rowOff>
    </xdr:from>
    <xdr:to>
      <xdr:col>72</xdr:col>
      <xdr:colOff>38100</xdr:colOff>
      <xdr:row>57</xdr:row>
      <xdr:rowOff>90163</xdr:rowOff>
    </xdr:to>
    <xdr:sp macro="" textlink="">
      <xdr:nvSpPr>
        <xdr:cNvPr id="589" name="フローチャート: 判断 588"/>
        <xdr:cNvSpPr/>
      </xdr:nvSpPr>
      <xdr:spPr>
        <a:xfrm>
          <a:off x="13652500" y="976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106690</xdr:rowOff>
    </xdr:from>
    <xdr:ext cx="534377" cy="259045"/>
    <xdr:sp macro="" textlink="">
      <xdr:nvSpPr>
        <xdr:cNvPr id="590" name="テキスト ボックス 589"/>
        <xdr:cNvSpPr txBox="1"/>
      </xdr:nvSpPr>
      <xdr:spPr>
        <a:xfrm>
          <a:off x="13436111" y="953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125095</xdr:rowOff>
    </xdr:from>
    <xdr:to>
      <xdr:col>67</xdr:col>
      <xdr:colOff>101600</xdr:colOff>
      <xdr:row>57</xdr:row>
      <xdr:rowOff>55245</xdr:rowOff>
    </xdr:to>
    <xdr:sp macro="" textlink="">
      <xdr:nvSpPr>
        <xdr:cNvPr id="591" name="フローチャート: 判断 590"/>
        <xdr:cNvSpPr/>
      </xdr:nvSpPr>
      <xdr:spPr>
        <a:xfrm>
          <a:off x="12763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71772</xdr:rowOff>
    </xdr:from>
    <xdr:ext cx="534377" cy="259045"/>
    <xdr:sp macro="" textlink="">
      <xdr:nvSpPr>
        <xdr:cNvPr id="592" name="テキスト ボックス 591"/>
        <xdr:cNvSpPr txBox="1"/>
      </xdr:nvSpPr>
      <xdr:spPr>
        <a:xfrm>
          <a:off x="12547111" y="950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156528</xdr:rowOff>
    </xdr:from>
    <xdr:to>
      <xdr:col>85</xdr:col>
      <xdr:colOff>177800</xdr:colOff>
      <xdr:row>58</xdr:row>
      <xdr:rowOff>86678</xdr:rowOff>
    </xdr:to>
    <xdr:sp macro="" textlink="">
      <xdr:nvSpPr>
        <xdr:cNvPr id="598" name="楕円 597"/>
        <xdr:cNvSpPr/>
      </xdr:nvSpPr>
      <xdr:spPr>
        <a:xfrm>
          <a:off x="16268700" y="992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134955</xdr:rowOff>
    </xdr:from>
    <xdr:ext cx="534377" cy="259045"/>
    <xdr:sp macro="" textlink="">
      <xdr:nvSpPr>
        <xdr:cNvPr id="599" name="教育費該当値テキスト"/>
        <xdr:cNvSpPr txBox="1"/>
      </xdr:nvSpPr>
      <xdr:spPr>
        <a:xfrm>
          <a:off x="16370300" y="990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35351</xdr:rowOff>
    </xdr:from>
    <xdr:to>
      <xdr:col>81</xdr:col>
      <xdr:colOff>101600</xdr:colOff>
      <xdr:row>58</xdr:row>
      <xdr:rowOff>136951</xdr:rowOff>
    </xdr:to>
    <xdr:sp macro="" textlink="">
      <xdr:nvSpPr>
        <xdr:cNvPr id="600" name="楕円 599"/>
        <xdr:cNvSpPr/>
      </xdr:nvSpPr>
      <xdr:spPr>
        <a:xfrm>
          <a:off x="15430500" y="997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128078</xdr:rowOff>
    </xdr:from>
    <xdr:ext cx="534377" cy="259045"/>
    <xdr:sp macro="" textlink="">
      <xdr:nvSpPr>
        <xdr:cNvPr id="601" name="テキスト ボックス 600"/>
        <xdr:cNvSpPr txBox="1"/>
      </xdr:nvSpPr>
      <xdr:spPr>
        <a:xfrm>
          <a:off x="15214111" y="1007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22892</xdr:rowOff>
    </xdr:from>
    <xdr:to>
      <xdr:col>76</xdr:col>
      <xdr:colOff>165100</xdr:colOff>
      <xdr:row>58</xdr:row>
      <xdr:rowOff>124492</xdr:rowOff>
    </xdr:to>
    <xdr:sp macro="" textlink="">
      <xdr:nvSpPr>
        <xdr:cNvPr id="602" name="楕円 601"/>
        <xdr:cNvSpPr/>
      </xdr:nvSpPr>
      <xdr:spPr>
        <a:xfrm>
          <a:off x="14541500" y="996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115619</xdr:rowOff>
    </xdr:from>
    <xdr:ext cx="534377" cy="259045"/>
    <xdr:sp macro="" textlink="">
      <xdr:nvSpPr>
        <xdr:cNvPr id="603" name="テキスト ボックス 602"/>
        <xdr:cNvSpPr txBox="1"/>
      </xdr:nvSpPr>
      <xdr:spPr>
        <a:xfrm>
          <a:off x="14325111" y="1005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527</xdr:rowOff>
    </xdr:from>
    <xdr:to>
      <xdr:col>72</xdr:col>
      <xdr:colOff>38100</xdr:colOff>
      <xdr:row>58</xdr:row>
      <xdr:rowOff>102127</xdr:rowOff>
    </xdr:to>
    <xdr:sp macro="" textlink="">
      <xdr:nvSpPr>
        <xdr:cNvPr id="604" name="楕円 603"/>
        <xdr:cNvSpPr/>
      </xdr:nvSpPr>
      <xdr:spPr>
        <a:xfrm>
          <a:off x="13652500" y="994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93254</xdr:rowOff>
    </xdr:from>
    <xdr:ext cx="534377" cy="259045"/>
    <xdr:sp macro="" textlink="">
      <xdr:nvSpPr>
        <xdr:cNvPr id="605" name="テキスト ボックス 604"/>
        <xdr:cNvSpPr txBox="1"/>
      </xdr:nvSpPr>
      <xdr:spPr>
        <a:xfrm>
          <a:off x="13436111" y="1003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143116</xdr:rowOff>
    </xdr:from>
    <xdr:to>
      <xdr:col>67</xdr:col>
      <xdr:colOff>101600</xdr:colOff>
      <xdr:row>58</xdr:row>
      <xdr:rowOff>73266</xdr:rowOff>
    </xdr:to>
    <xdr:sp macro="" textlink="">
      <xdr:nvSpPr>
        <xdr:cNvPr id="606" name="楕円 605"/>
        <xdr:cNvSpPr/>
      </xdr:nvSpPr>
      <xdr:spPr>
        <a:xfrm>
          <a:off x="12763500" y="991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64393</xdr:rowOff>
    </xdr:from>
    <xdr:ext cx="534377" cy="259045"/>
    <xdr:sp macro="" textlink="">
      <xdr:nvSpPr>
        <xdr:cNvPr id="607" name="テキスト ボックス 606"/>
        <xdr:cNvSpPr txBox="1"/>
      </xdr:nvSpPr>
      <xdr:spPr>
        <a:xfrm>
          <a:off x="12547111" y="1000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126578</xdr:rowOff>
    </xdr:from>
    <xdr:to>
      <xdr:col>85</xdr:col>
      <xdr:colOff>126364</xdr:colOff>
      <xdr:row>78</xdr:row>
      <xdr:rowOff>139700</xdr:rowOff>
    </xdr:to>
    <xdr:cxnSp macro="">
      <xdr:nvCxnSpPr>
        <xdr:cNvPr id="629" name="直線コネクタ 628"/>
        <xdr:cNvCxnSpPr/>
      </xdr:nvCxnSpPr>
      <xdr:spPr>
        <a:xfrm flipV="1">
          <a:off x="16317595" y="12128078"/>
          <a:ext cx="1269" cy="138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13184</xdr:rowOff>
    </xdr:from>
    <xdr:ext cx="249299" cy="259045"/>
    <xdr:sp macro="" textlink="">
      <xdr:nvSpPr>
        <xdr:cNvPr id="630" name="災害復旧費最小値テキスト"/>
        <xdr:cNvSpPr txBox="1"/>
      </xdr:nvSpPr>
      <xdr:spPr>
        <a:xfrm>
          <a:off x="16370300" y="13557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73255</xdr:rowOff>
    </xdr:from>
    <xdr:ext cx="534377" cy="259045"/>
    <xdr:sp macro="" textlink="">
      <xdr:nvSpPr>
        <xdr:cNvPr id="632" name="災害復旧費最大値テキスト"/>
        <xdr:cNvSpPr txBox="1"/>
      </xdr:nvSpPr>
      <xdr:spPr>
        <a:xfrm>
          <a:off x="16370300" y="1190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126578</xdr:rowOff>
    </xdr:from>
    <xdr:to>
      <xdr:col>86</xdr:col>
      <xdr:colOff>25400</xdr:colOff>
      <xdr:row>70</xdr:row>
      <xdr:rowOff>126578</xdr:rowOff>
    </xdr:to>
    <xdr:cxnSp macro="">
      <xdr:nvCxnSpPr>
        <xdr:cNvPr id="633" name="直線コネクタ 632"/>
        <xdr:cNvCxnSpPr/>
      </xdr:nvCxnSpPr>
      <xdr:spPr>
        <a:xfrm>
          <a:off x="16230600" y="1212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4" name="直線コネクタ 63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102085</xdr:rowOff>
    </xdr:from>
    <xdr:ext cx="378565" cy="259045"/>
    <xdr:sp macro="" textlink="">
      <xdr:nvSpPr>
        <xdr:cNvPr id="635" name="災害復旧費平均値テキスト"/>
        <xdr:cNvSpPr txBox="1"/>
      </xdr:nvSpPr>
      <xdr:spPr>
        <a:xfrm>
          <a:off x="16370300" y="133037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79208</xdr:rowOff>
    </xdr:from>
    <xdr:to>
      <xdr:col>85</xdr:col>
      <xdr:colOff>177800</xdr:colOff>
      <xdr:row>79</xdr:row>
      <xdr:rowOff>9358</xdr:rowOff>
    </xdr:to>
    <xdr:sp macro="" textlink="">
      <xdr:nvSpPr>
        <xdr:cNvPr id="636" name="フローチャート: 判断 635"/>
        <xdr:cNvSpPr/>
      </xdr:nvSpPr>
      <xdr:spPr>
        <a:xfrm>
          <a:off x="16268700" y="1345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7" name="直線コネクタ 636"/>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9942</xdr:rowOff>
    </xdr:from>
    <xdr:to>
      <xdr:col>81</xdr:col>
      <xdr:colOff>101600</xdr:colOff>
      <xdr:row>78</xdr:row>
      <xdr:rowOff>111542</xdr:rowOff>
    </xdr:to>
    <xdr:sp macro="" textlink="">
      <xdr:nvSpPr>
        <xdr:cNvPr id="638" name="フローチャート: 判断 637"/>
        <xdr:cNvSpPr/>
      </xdr:nvSpPr>
      <xdr:spPr>
        <a:xfrm>
          <a:off x="15430500" y="1338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128069</xdr:rowOff>
    </xdr:from>
    <xdr:ext cx="469744" cy="259045"/>
    <xdr:sp macro="" textlink="">
      <xdr:nvSpPr>
        <xdr:cNvPr id="639" name="テキスト ボックス 638"/>
        <xdr:cNvSpPr txBox="1"/>
      </xdr:nvSpPr>
      <xdr:spPr>
        <a:xfrm>
          <a:off x="15246428" y="1315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0" name="直線コネクタ 639"/>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128127</xdr:rowOff>
    </xdr:from>
    <xdr:to>
      <xdr:col>76</xdr:col>
      <xdr:colOff>165100</xdr:colOff>
      <xdr:row>78</xdr:row>
      <xdr:rowOff>58277</xdr:rowOff>
    </xdr:to>
    <xdr:sp macro="" textlink="">
      <xdr:nvSpPr>
        <xdr:cNvPr id="641" name="フローチャート: 判断 640"/>
        <xdr:cNvSpPr/>
      </xdr:nvSpPr>
      <xdr:spPr>
        <a:xfrm>
          <a:off x="14541500" y="1332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74804</xdr:rowOff>
    </xdr:from>
    <xdr:ext cx="469744" cy="259045"/>
    <xdr:sp macro="" textlink="">
      <xdr:nvSpPr>
        <xdr:cNvPr id="642" name="テキスト ボックス 641"/>
        <xdr:cNvSpPr txBox="1"/>
      </xdr:nvSpPr>
      <xdr:spPr>
        <a:xfrm>
          <a:off x="14357428" y="1310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138923</xdr:rowOff>
    </xdr:from>
    <xdr:to>
      <xdr:col>71</xdr:col>
      <xdr:colOff>177800</xdr:colOff>
      <xdr:row>78</xdr:row>
      <xdr:rowOff>139700</xdr:rowOff>
    </xdr:to>
    <xdr:cxnSp macro="">
      <xdr:nvCxnSpPr>
        <xdr:cNvPr id="643" name="直線コネクタ 642"/>
        <xdr:cNvCxnSpPr/>
      </xdr:nvCxnSpPr>
      <xdr:spPr>
        <a:xfrm>
          <a:off x="12814300" y="13512023"/>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103668</xdr:rowOff>
    </xdr:from>
    <xdr:to>
      <xdr:col>72</xdr:col>
      <xdr:colOff>38100</xdr:colOff>
      <xdr:row>78</xdr:row>
      <xdr:rowOff>33818</xdr:rowOff>
    </xdr:to>
    <xdr:sp macro="" textlink="">
      <xdr:nvSpPr>
        <xdr:cNvPr id="644" name="フローチャート: 判断 643"/>
        <xdr:cNvSpPr/>
      </xdr:nvSpPr>
      <xdr:spPr>
        <a:xfrm>
          <a:off x="13652500" y="1330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50345</xdr:rowOff>
    </xdr:from>
    <xdr:ext cx="469744" cy="259045"/>
    <xdr:sp macro="" textlink="">
      <xdr:nvSpPr>
        <xdr:cNvPr id="645" name="テキスト ボックス 644"/>
        <xdr:cNvSpPr txBox="1"/>
      </xdr:nvSpPr>
      <xdr:spPr>
        <a:xfrm>
          <a:off x="13468428" y="1308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3494</xdr:rowOff>
    </xdr:from>
    <xdr:to>
      <xdr:col>67</xdr:col>
      <xdr:colOff>101600</xdr:colOff>
      <xdr:row>78</xdr:row>
      <xdr:rowOff>105094</xdr:rowOff>
    </xdr:to>
    <xdr:sp macro="" textlink="">
      <xdr:nvSpPr>
        <xdr:cNvPr id="646" name="フローチャート: 判断 645"/>
        <xdr:cNvSpPr/>
      </xdr:nvSpPr>
      <xdr:spPr>
        <a:xfrm>
          <a:off x="12763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121621</xdr:rowOff>
    </xdr:from>
    <xdr:ext cx="469744" cy="259045"/>
    <xdr:sp macro="" textlink="">
      <xdr:nvSpPr>
        <xdr:cNvPr id="647" name="テキスト ボックス 646"/>
        <xdr:cNvSpPr txBox="1"/>
      </xdr:nvSpPr>
      <xdr:spPr>
        <a:xfrm>
          <a:off x="12579428" y="1315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57634</xdr:rowOff>
    </xdr:from>
    <xdr:ext cx="249299" cy="259045"/>
    <xdr:sp macro="" textlink="">
      <xdr:nvSpPr>
        <xdr:cNvPr id="654" name="災害復旧費該当値テキスト"/>
        <xdr:cNvSpPr txBox="1"/>
      </xdr:nvSpPr>
      <xdr:spPr>
        <a:xfrm>
          <a:off x="16370300" y="13430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6" name="テキスト ボックス 655"/>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7" name="楕円 65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8" name="テキスト ボックス 657"/>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9" name="楕円 658"/>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0" name="テキスト ボックス 659"/>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88123</xdr:rowOff>
    </xdr:from>
    <xdr:to>
      <xdr:col>67</xdr:col>
      <xdr:colOff>101600</xdr:colOff>
      <xdr:row>79</xdr:row>
      <xdr:rowOff>18273</xdr:rowOff>
    </xdr:to>
    <xdr:sp macro="" textlink="">
      <xdr:nvSpPr>
        <xdr:cNvPr id="661" name="楕円 660"/>
        <xdr:cNvSpPr/>
      </xdr:nvSpPr>
      <xdr:spPr>
        <a:xfrm>
          <a:off x="12763500" y="1346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9400</xdr:rowOff>
    </xdr:from>
    <xdr:ext cx="313932" cy="259045"/>
    <xdr:sp macro="" textlink="">
      <xdr:nvSpPr>
        <xdr:cNvPr id="662" name="テキスト ボックス 661"/>
        <xdr:cNvSpPr txBox="1"/>
      </xdr:nvSpPr>
      <xdr:spPr>
        <a:xfrm>
          <a:off x="12657333" y="135539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5" name="テキスト ボックス 674"/>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9" name="テキスト ボックス 67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1" name="テキスト ボックス 68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99009</xdr:rowOff>
    </xdr:from>
    <xdr:to>
      <xdr:col>85</xdr:col>
      <xdr:colOff>126364</xdr:colOff>
      <xdr:row>99</xdr:row>
      <xdr:rowOff>74115</xdr:rowOff>
    </xdr:to>
    <xdr:cxnSp macro="">
      <xdr:nvCxnSpPr>
        <xdr:cNvPr id="685" name="直線コネクタ 684"/>
        <xdr:cNvCxnSpPr/>
      </xdr:nvCxnSpPr>
      <xdr:spPr>
        <a:xfrm flipV="1">
          <a:off x="16317595" y="15700959"/>
          <a:ext cx="1269" cy="134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77942</xdr:rowOff>
    </xdr:from>
    <xdr:ext cx="534377" cy="259045"/>
    <xdr:sp macro="" textlink="">
      <xdr:nvSpPr>
        <xdr:cNvPr id="686" name="公債費最小値テキスト"/>
        <xdr:cNvSpPr txBox="1"/>
      </xdr:nvSpPr>
      <xdr:spPr>
        <a:xfrm>
          <a:off x="16370300" y="1705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74115</xdr:rowOff>
    </xdr:from>
    <xdr:to>
      <xdr:col>86</xdr:col>
      <xdr:colOff>25400</xdr:colOff>
      <xdr:row>99</xdr:row>
      <xdr:rowOff>74115</xdr:rowOff>
    </xdr:to>
    <xdr:cxnSp macro="">
      <xdr:nvCxnSpPr>
        <xdr:cNvPr id="687" name="直線コネクタ 686"/>
        <xdr:cNvCxnSpPr/>
      </xdr:nvCxnSpPr>
      <xdr:spPr>
        <a:xfrm>
          <a:off x="16230600" y="17047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45686</xdr:rowOff>
    </xdr:from>
    <xdr:ext cx="534377" cy="259045"/>
    <xdr:sp macro="" textlink="">
      <xdr:nvSpPr>
        <xdr:cNvPr id="688" name="公債費最大値テキスト"/>
        <xdr:cNvSpPr txBox="1"/>
      </xdr:nvSpPr>
      <xdr:spPr>
        <a:xfrm>
          <a:off x="16370300" y="154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99009</xdr:rowOff>
    </xdr:from>
    <xdr:to>
      <xdr:col>86</xdr:col>
      <xdr:colOff>25400</xdr:colOff>
      <xdr:row>91</xdr:row>
      <xdr:rowOff>99009</xdr:rowOff>
    </xdr:to>
    <xdr:cxnSp macro="">
      <xdr:nvCxnSpPr>
        <xdr:cNvPr id="689" name="直線コネクタ 688"/>
        <xdr:cNvCxnSpPr/>
      </xdr:nvCxnSpPr>
      <xdr:spPr>
        <a:xfrm>
          <a:off x="16230600" y="157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30087</xdr:rowOff>
    </xdr:from>
    <xdr:to>
      <xdr:col>85</xdr:col>
      <xdr:colOff>127000</xdr:colOff>
      <xdr:row>99</xdr:row>
      <xdr:rowOff>50135</xdr:rowOff>
    </xdr:to>
    <xdr:cxnSp macro="">
      <xdr:nvCxnSpPr>
        <xdr:cNvPr id="690" name="直線コネクタ 689"/>
        <xdr:cNvCxnSpPr/>
      </xdr:nvCxnSpPr>
      <xdr:spPr>
        <a:xfrm>
          <a:off x="15481300" y="17003637"/>
          <a:ext cx="838200" cy="2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123573</xdr:rowOff>
    </xdr:from>
    <xdr:ext cx="534377" cy="259045"/>
    <xdr:sp macro="" textlink="">
      <xdr:nvSpPr>
        <xdr:cNvPr id="691" name="公債費平均値テキスト"/>
        <xdr:cNvSpPr txBox="1"/>
      </xdr:nvSpPr>
      <xdr:spPr>
        <a:xfrm>
          <a:off x="16370300" y="16582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100696</xdr:rowOff>
    </xdr:from>
    <xdr:to>
      <xdr:col>85</xdr:col>
      <xdr:colOff>177800</xdr:colOff>
      <xdr:row>98</xdr:row>
      <xdr:rowOff>30846</xdr:rowOff>
    </xdr:to>
    <xdr:sp macro="" textlink="">
      <xdr:nvSpPr>
        <xdr:cNvPr id="692" name="フローチャート: 判断 691"/>
        <xdr:cNvSpPr/>
      </xdr:nvSpPr>
      <xdr:spPr>
        <a:xfrm>
          <a:off x="16268700" y="1673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30087</xdr:rowOff>
    </xdr:from>
    <xdr:to>
      <xdr:col>81</xdr:col>
      <xdr:colOff>50800</xdr:colOff>
      <xdr:row>99</xdr:row>
      <xdr:rowOff>50614</xdr:rowOff>
    </xdr:to>
    <xdr:cxnSp macro="">
      <xdr:nvCxnSpPr>
        <xdr:cNvPr id="693" name="直線コネクタ 692"/>
        <xdr:cNvCxnSpPr/>
      </xdr:nvCxnSpPr>
      <xdr:spPr>
        <a:xfrm flipV="1">
          <a:off x="14592300" y="17003637"/>
          <a:ext cx="889000" cy="2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100605</xdr:rowOff>
    </xdr:from>
    <xdr:to>
      <xdr:col>81</xdr:col>
      <xdr:colOff>101600</xdr:colOff>
      <xdr:row>98</xdr:row>
      <xdr:rowOff>30755</xdr:rowOff>
    </xdr:to>
    <xdr:sp macro="" textlink="">
      <xdr:nvSpPr>
        <xdr:cNvPr id="694" name="フローチャート: 判断 693"/>
        <xdr:cNvSpPr/>
      </xdr:nvSpPr>
      <xdr:spPr>
        <a:xfrm>
          <a:off x="154305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47282</xdr:rowOff>
    </xdr:from>
    <xdr:ext cx="534377" cy="259045"/>
    <xdr:sp macro="" textlink="">
      <xdr:nvSpPr>
        <xdr:cNvPr id="695" name="テキスト ボックス 694"/>
        <xdr:cNvSpPr txBox="1"/>
      </xdr:nvSpPr>
      <xdr:spPr>
        <a:xfrm>
          <a:off x="15214111" y="1650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50614</xdr:rowOff>
    </xdr:from>
    <xdr:to>
      <xdr:col>76</xdr:col>
      <xdr:colOff>114300</xdr:colOff>
      <xdr:row>99</xdr:row>
      <xdr:rowOff>64582</xdr:rowOff>
    </xdr:to>
    <xdr:cxnSp macro="">
      <xdr:nvCxnSpPr>
        <xdr:cNvPr id="696" name="直線コネクタ 695"/>
        <xdr:cNvCxnSpPr/>
      </xdr:nvCxnSpPr>
      <xdr:spPr>
        <a:xfrm flipV="1">
          <a:off x="13703300" y="17024164"/>
          <a:ext cx="889000" cy="1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101541</xdr:rowOff>
    </xdr:from>
    <xdr:to>
      <xdr:col>76</xdr:col>
      <xdr:colOff>165100</xdr:colOff>
      <xdr:row>98</xdr:row>
      <xdr:rowOff>31691</xdr:rowOff>
    </xdr:to>
    <xdr:sp macro="" textlink="">
      <xdr:nvSpPr>
        <xdr:cNvPr id="697" name="フローチャート: 判断 696"/>
        <xdr:cNvSpPr/>
      </xdr:nvSpPr>
      <xdr:spPr>
        <a:xfrm>
          <a:off x="14541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48218</xdr:rowOff>
    </xdr:from>
    <xdr:ext cx="534377" cy="259045"/>
    <xdr:sp macro="" textlink="">
      <xdr:nvSpPr>
        <xdr:cNvPr id="698" name="テキスト ボックス 697"/>
        <xdr:cNvSpPr txBox="1"/>
      </xdr:nvSpPr>
      <xdr:spPr>
        <a:xfrm>
          <a:off x="14325111" y="1650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170562</xdr:rowOff>
    </xdr:from>
    <xdr:to>
      <xdr:col>71</xdr:col>
      <xdr:colOff>177800</xdr:colOff>
      <xdr:row>99</xdr:row>
      <xdr:rowOff>64582</xdr:rowOff>
    </xdr:to>
    <xdr:cxnSp macro="">
      <xdr:nvCxnSpPr>
        <xdr:cNvPr id="699" name="直線コネクタ 698"/>
        <xdr:cNvCxnSpPr/>
      </xdr:nvCxnSpPr>
      <xdr:spPr>
        <a:xfrm>
          <a:off x="12814300" y="16972662"/>
          <a:ext cx="889000" cy="6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64829</xdr:rowOff>
    </xdr:from>
    <xdr:to>
      <xdr:col>72</xdr:col>
      <xdr:colOff>38100</xdr:colOff>
      <xdr:row>97</xdr:row>
      <xdr:rowOff>166429</xdr:rowOff>
    </xdr:to>
    <xdr:sp macro="" textlink="">
      <xdr:nvSpPr>
        <xdr:cNvPr id="700" name="フローチャート: 判断 699"/>
        <xdr:cNvSpPr/>
      </xdr:nvSpPr>
      <xdr:spPr>
        <a:xfrm>
          <a:off x="13652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11506</xdr:rowOff>
    </xdr:from>
    <xdr:ext cx="534377" cy="259045"/>
    <xdr:sp macro="" textlink="">
      <xdr:nvSpPr>
        <xdr:cNvPr id="701" name="テキスト ボックス 700"/>
        <xdr:cNvSpPr txBox="1"/>
      </xdr:nvSpPr>
      <xdr:spPr>
        <a:xfrm>
          <a:off x="13436111" y="1647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151102</xdr:rowOff>
    </xdr:from>
    <xdr:to>
      <xdr:col>67</xdr:col>
      <xdr:colOff>101600</xdr:colOff>
      <xdr:row>97</xdr:row>
      <xdr:rowOff>81252</xdr:rowOff>
    </xdr:to>
    <xdr:sp macro="" textlink="">
      <xdr:nvSpPr>
        <xdr:cNvPr id="702" name="フローチャート: 判断 701"/>
        <xdr:cNvSpPr/>
      </xdr:nvSpPr>
      <xdr:spPr>
        <a:xfrm>
          <a:off x="12763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97779</xdr:rowOff>
    </xdr:from>
    <xdr:ext cx="534377" cy="259045"/>
    <xdr:sp macro="" textlink="">
      <xdr:nvSpPr>
        <xdr:cNvPr id="703" name="テキスト ボックス 702"/>
        <xdr:cNvSpPr txBox="1"/>
      </xdr:nvSpPr>
      <xdr:spPr>
        <a:xfrm>
          <a:off x="12547111" y="163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170785</xdr:rowOff>
    </xdr:from>
    <xdr:to>
      <xdr:col>85</xdr:col>
      <xdr:colOff>177800</xdr:colOff>
      <xdr:row>99</xdr:row>
      <xdr:rowOff>100935</xdr:rowOff>
    </xdr:to>
    <xdr:sp macro="" textlink="">
      <xdr:nvSpPr>
        <xdr:cNvPr id="709" name="楕円 708"/>
        <xdr:cNvSpPr/>
      </xdr:nvSpPr>
      <xdr:spPr>
        <a:xfrm>
          <a:off x="16268700" y="169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85712</xdr:rowOff>
    </xdr:from>
    <xdr:ext cx="534377" cy="259045"/>
    <xdr:sp macro="" textlink="">
      <xdr:nvSpPr>
        <xdr:cNvPr id="710" name="公債費該当値テキスト"/>
        <xdr:cNvSpPr txBox="1"/>
      </xdr:nvSpPr>
      <xdr:spPr>
        <a:xfrm>
          <a:off x="16370300" y="1688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150737</xdr:rowOff>
    </xdr:from>
    <xdr:to>
      <xdr:col>81</xdr:col>
      <xdr:colOff>101600</xdr:colOff>
      <xdr:row>99</xdr:row>
      <xdr:rowOff>80887</xdr:rowOff>
    </xdr:to>
    <xdr:sp macro="" textlink="">
      <xdr:nvSpPr>
        <xdr:cNvPr id="711" name="楕円 710"/>
        <xdr:cNvSpPr/>
      </xdr:nvSpPr>
      <xdr:spPr>
        <a:xfrm>
          <a:off x="15430500" y="1695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72014</xdr:rowOff>
    </xdr:from>
    <xdr:ext cx="534377" cy="259045"/>
    <xdr:sp macro="" textlink="">
      <xdr:nvSpPr>
        <xdr:cNvPr id="712" name="テキスト ボックス 711"/>
        <xdr:cNvSpPr txBox="1"/>
      </xdr:nvSpPr>
      <xdr:spPr>
        <a:xfrm>
          <a:off x="15214111" y="1704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171264</xdr:rowOff>
    </xdr:from>
    <xdr:to>
      <xdr:col>76</xdr:col>
      <xdr:colOff>165100</xdr:colOff>
      <xdr:row>99</xdr:row>
      <xdr:rowOff>101414</xdr:rowOff>
    </xdr:to>
    <xdr:sp macro="" textlink="">
      <xdr:nvSpPr>
        <xdr:cNvPr id="713" name="楕円 712"/>
        <xdr:cNvSpPr/>
      </xdr:nvSpPr>
      <xdr:spPr>
        <a:xfrm>
          <a:off x="14541500" y="1697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92541</xdr:rowOff>
    </xdr:from>
    <xdr:ext cx="534377" cy="259045"/>
    <xdr:sp macro="" textlink="">
      <xdr:nvSpPr>
        <xdr:cNvPr id="714" name="テキスト ボックス 713"/>
        <xdr:cNvSpPr txBox="1"/>
      </xdr:nvSpPr>
      <xdr:spPr>
        <a:xfrm>
          <a:off x="14325111" y="1706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13782</xdr:rowOff>
    </xdr:from>
    <xdr:to>
      <xdr:col>72</xdr:col>
      <xdr:colOff>38100</xdr:colOff>
      <xdr:row>99</xdr:row>
      <xdr:rowOff>115382</xdr:rowOff>
    </xdr:to>
    <xdr:sp macro="" textlink="">
      <xdr:nvSpPr>
        <xdr:cNvPr id="715" name="楕円 714"/>
        <xdr:cNvSpPr/>
      </xdr:nvSpPr>
      <xdr:spPr>
        <a:xfrm>
          <a:off x="13652500" y="1698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106509</xdr:rowOff>
    </xdr:from>
    <xdr:ext cx="534377" cy="259045"/>
    <xdr:sp macro="" textlink="">
      <xdr:nvSpPr>
        <xdr:cNvPr id="716" name="テキスト ボックス 715"/>
        <xdr:cNvSpPr txBox="1"/>
      </xdr:nvSpPr>
      <xdr:spPr>
        <a:xfrm>
          <a:off x="13436111" y="1708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119762</xdr:rowOff>
    </xdr:from>
    <xdr:to>
      <xdr:col>67</xdr:col>
      <xdr:colOff>101600</xdr:colOff>
      <xdr:row>99</xdr:row>
      <xdr:rowOff>49912</xdr:rowOff>
    </xdr:to>
    <xdr:sp macro="" textlink="">
      <xdr:nvSpPr>
        <xdr:cNvPr id="717" name="楕円 716"/>
        <xdr:cNvSpPr/>
      </xdr:nvSpPr>
      <xdr:spPr>
        <a:xfrm>
          <a:off x="12763500" y="1692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41039</xdr:rowOff>
    </xdr:from>
    <xdr:ext cx="534377" cy="259045"/>
    <xdr:sp macro="" textlink="">
      <xdr:nvSpPr>
        <xdr:cNvPr id="718" name="テキスト ボックス 717"/>
        <xdr:cNvSpPr txBox="1"/>
      </xdr:nvSpPr>
      <xdr:spPr>
        <a:xfrm>
          <a:off x="12547111" y="1701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2" name="テキスト ボックス 731"/>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97790</xdr:rowOff>
    </xdr:from>
    <xdr:to>
      <xdr:col>116</xdr:col>
      <xdr:colOff>62864</xdr:colOff>
      <xdr:row>39</xdr:row>
      <xdr:rowOff>44450</xdr:rowOff>
    </xdr:to>
    <xdr:cxnSp macro="">
      <xdr:nvCxnSpPr>
        <xdr:cNvPr id="742" name="直線コネクタ 741"/>
        <xdr:cNvCxnSpPr/>
      </xdr:nvCxnSpPr>
      <xdr:spPr>
        <a:xfrm flipV="1">
          <a:off x="22159595" y="5412740"/>
          <a:ext cx="1269"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44467</xdr:rowOff>
    </xdr:from>
    <xdr:ext cx="469744" cy="259045"/>
    <xdr:sp macro="" textlink="">
      <xdr:nvSpPr>
        <xdr:cNvPr id="745" name="諸支出金最大値テキスト"/>
        <xdr:cNvSpPr txBox="1"/>
      </xdr:nvSpPr>
      <xdr:spPr>
        <a:xfrm>
          <a:off x="22212300" y="518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97790</xdr:rowOff>
    </xdr:from>
    <xdr:to>
      <xdr:col>116</xdr:col>
      <xdr:colOff>152400</xdr:colOff>
      <xdr:row>31</xdr:row>
      <xdr:rowOff>97790</xdr:rowOff>
    </xdr:to>
    <xdr:cxnSp macro="">
      <xdr:nvCxnSpPr>
        <xdr:cNvPr id="746" name="直線コネクタ 745"/>
        <xdr:cNvCxnSpPr/>
      </xdr:nvCxnSpPr>
      <xdr:spPr>
        <a:xfrm>
          <a:off x="22072600" y="54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88155</xdr:rowOff>
    </xdr:from>
    <xdr:ext cx="378565" cy="259045"/>
    <xdr:sp macro="" textlink="">
      <xdr:nvSpPr>
        <xdr:cNvPr id="748" name="諸支出金平均値テキスト"/>
        <xdr:cNvSpPr txBox="1"/>
      </xdr:nvSpPr>
      <xdr:spPr>
        <a:xfrm>
          <a:off x="22212300" y="64318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65278</xdr:rowOff>
    </xdr:from>
    <xdr:to>
      <xdr:col>116</xdr:col>
      <xdr:colOff>114300</xdr:colOff>
      <xdr:row>38</xdr:row>
      <xdr:rowOff>166878</xdr:rowOff>
    </xdr:to>
    <xdr:sp macro="" textlink="">
      <xdr:nvSpPr>
        <xdr:cNvPr id="749" name="フローチャート: 判断 748"/>
        <xdr:cNvSpPr/>
      </xdr:nvSpPr>
      <xdr:spPr>
        <a:xfrm>
          <a:off x="221107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60706</xdr:rowOff>
    </xdr:from>
    <xdr:to>
      <xdr:col>112</xdr:col>
      <xdr:colOff>38100</xdr:colOff>
      <xdr:row>38</xdr:row>
      <xdr:rowOff>162306</xdr:rowOff>
    </xdr:to>
    <xdr:sp macro="" textlink="">
      <xdr:nvSpPr>
        <xdr:cNvPr id="751" name="フローチャート: 判断 750"/>
        <xdr:cNvSpPr/>
      </xdr:nvSpPr>
      <xdr:spPr>
        <a:xfrm>
          <a:off x="21272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7383</xdr:rowOff>
    </xdr:from>
    <xdr:ext cx="378565" cy="259045"/>
    <xdr:sp macro="" textlink="">
      <xdr:nvSpPr>
        <xdr:cNvPr id="752" name="テキスト ボックス 751"/>
        <xdr:cNvSpPr txBox="1"/>
      </xdr:nvSpPr>
      <xdr:spPr>
        <a:xfrm>
          <a:off x="21134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43180</xdr:rowOff>
    </xdr:from>
    <xdr:to>
      <xdr:col>107</xdr:col>
      <xdr:colOff>101600</xdr:colOff>
      <xdr:row>38</xdr:row>
      <xdr:rowOff>144780</xdr:rowOff>
    </xdr:to>
    <xdr:sp macro="" textlink="">
      <xdr:nvSpPr>
        <xdr:cNvPr id="754" name="フローチャート: 判断 753"/>
        <xdr:cNvSpPr/>
      </xdr:nvSpPr>
      <xdr:spPr>
        <a:xfrm>
          <a:off x="2038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161307</xdr:rowOff>
    </xdr:from>
    <xdr:ext cx="378565" cy="259045"/>
    <xdr:sp macro="" textlink="">
      <xdr:nvSpPr>
        <xdr:cNvPr id="755" name="テキスト ボックス 754"/>
        <xdr:cNvSpPr txBox="1"/>
      </xdr:nvSpPr>
      <xdr:spPr>
        <a:xfrm>
          <a:off x="20245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33274</xdr:rowOff>
    </xdr:from>
    <xdr:to>
      <xdr:col>102</xdr:col>
      <xdr:colOff>165100</xdr:colOff>
      <xdr:row>38</xdr:row>
      <xdr:rowOff>134874</xdr:rowOff>
    </xdr:to>
    <xdr:sp macro="" textlink="">
      <xdr:nvSpPr>
        <xdr:cNvPr id="757" name="フローチャート: 判断 756"/>
        <xdr:cNvSpPr/>
      </xdr:nvSpPr>
      <xdr:spPr>
        <a:xfrm>
          <a:off x="19494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151401</xdr:rowOff>
    </xdr:from>
    <xdr:ext cx="378565" cy="259045"/>
    <xdr:sp macro="" textlink="">
      <xdr:nvSpPr>
        <xdr:cNvPr id="758" name="テキスト ボックス 757"/>
        <xdr:cNvSpPr txBox="1"/>
      </xdr:nvSpPr>
      <xdr:spPr>
        <a:xfrm>
          <a:off x="19356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139192</xdr:rowOff>
    </xdr:from>
    <xdr:to>
      <xdr:col>98</xdr:col>
      <xdr:colOff>38100</xdr:colOff>
      <xdr:row>38</xdr:row>
      <xdr:rowOff>69342</xdr:rowOff>
    </xdr:to>
    <xdr:sp macro="" textlink="">
      <xdr:nvSpPr>
        <xdr:cNvPr id="759" name="フローチャート: 判断 758"/>
        <xdr:cNvSpPr/>
      </xdr:nvSpPr>
      <xdr:spPr>
        <a:xfrm>
          <a:off x="18605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85869</xdr:rowOff>
    </xdr:from>
    <xdr:ext cx="378565" cy="259045"/>
    <xdr:sp macro="" textlink="">
      <xdr:nvSpPr>
        <xdr:cNvPr id="760" name="テキスト ボックス 759"/>
        <xdr:cNvSpPr txBox="1"/>
      </xdr:nvSpPr>
      <xdr:spPr>
        <a:xfrm>
          <a:off x="18467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27,359</a:t>
          </a:r>
          <a:r>
            <a:rPr kumimoji="1" lang="ja-JP" altLang="en-US" sz="1300">
              <a:latin typeface="ＭＳ Ｐゴシック" panose="020B0600070205080204" pitchFamily="50" charset="-128"/>
              <a:ea typeface="ＭＳ Ｐゴシック" panose="020B0600070205080204" pitchFamily="50" charset="-128"/>
            </a:rPr>
            <a:t>円で、</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年度より減額となった。これは、新第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庁舎整備工事の完了により約</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千万円の減となったこと等によるものである。</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136,699</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円となっており、類似団体平均を下回っているものの、増加傾向にある。これは、生活保護対象者が増加により扶助費が約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千万円の増、児童数の増により私立保育園の保育委託料が約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億円増加したこと等によるものである。</a:t>
          </a: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31,728</a:t>
          </a:r>
          <a:r>
            <a:rPr kumimoji="1" lang="ja-JP" altLang="en-US" sz="1300">
              <a:latin typeface="ＭＳ Ｐゴシック" panose="020B0600070205080204" pitchFamily="50" charset="-128"/>
              <a:ea typeface="ＭＳ Ｐゴシック" panose="020B0600070205080204" pitchFamily="50" charset="-128"/>
            </a:rPr>
            <a:t>円で、</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年度より増額となった。これは、病院事業会計の閉鎖に伴う負担金約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千万円の増、新クリーンセンター整備のための積立金が約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千万円の増となったこと等によるものである。</a:t>
          </a: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23,775</a:t>
          </a:r>
          <a:r>
            <a:rPr kumimoji="1" lang="ja-JP" altLang="en-US" sz="1300">
              <a:latin typeface="ＭＳ Ｐゴシック" panose="020B0600070205080204" pitchFamily="50" charset="-128"/>
              <a:ea typeface="ＭＳ Ｐゴシック" panose="020B0600070205080204" pitchFamily="50" charset="-128"/>
            </a:rPr>
            <a:t>円で、</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年度より減額となった。これは、道の駅整備事業の完了により約</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千万円の減、北市川スポーツ広場の整備完了により約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千万円の減となったこと等によるものである。</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29,450</a:t>
          </a:r>
          <a:r>
            <a:rPr kumimoji="1" lang="ja-JP" altLang="en-US" sz="1300">
              <a:latin typeface="ＭＳ Ｐゴシック" panose="020B0600070205080204" pitchFamily="50" charset="-128"/>
              <a:ea typeface="ＭＳ Ｐゴシック" panose="020B0600070205080204" pitchFamily="50" charset="-128"/>
            </a:rPr>
            <a:t>円で、</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年度より増額となった。これは、義務教育学校整備工事の進捗により約</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千万円の増となったこと等によるものである。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年度と比較し、歳出では新庁舎整備の進捗により普通建設事業費が大きく減となった一方で、歳入において市税や地方消費税交付金が増となったことにより、実質収支額が増となり、実質収支比率も</a:t>
          </a:r>
          <a:r>
            <a:rPr kumimoji="1" lang="en-US" altLang="ja-JP" sz="1400">
              <a:latin typeface="ＭＳ ゴシック" pitchFamily="49" charset="-128"/>
              <a:ea typeface="ＭＳ ゴシック" pitchFamily="49" charset="-128"/>
            </a:rPr>
            <a:t>1.14</a:t>
          </a:r>
          <a:r>
            <a:rPr kumimoji="1" lang="ja-JP" altLang="en-US" sz="1400">
              <a:latin typeface="ＭＳ ゴシック" pitchFamily="49" charset="-128"/>
              <a:ea typeface="ＭＳ ゴシック" pitchFamily="49" charset="-128"/>
            </a:rPr>
            <a:t>ポイント増となった。</a:t>
          </a:r>
        </a:p>
        <a:p>
          <a:r>
            <a:rPr kumimoji="1" lang="ja-JP" altLang="en-US" sz="1400">
              <a:latin typeface="ＭＳ ゴシック" pitchFamily="49" charset="-128"/>
              <a:ea typeface="ＭＳ ゴシック" pitchFamily="49" charset="-128"/>
            </a:rPr>
            <a:t>　財政調整基金残高については、適切な財源の確保により、取り崩しをせず、</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年度の決算剰余金の</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分の</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相当額が純増となったことにより増加し、標準財政規模比は</a:t>
          </a:r>
          <a:r>
            <a:rPr kumimoji="1" lang="en-US" altLang="ja-JP" sz="1400">
              <a:latin typeface="ＭＳ ゴシック" pitchFamily="49" charset="-128"/>
              <a:ea typeface="ＭＳ ゴシック" pitchFamily="49" charset="-128"/>
            </a:rPr>
            <a:t>22.00</a:t>
          </a:r>
          <a:r>
            <a:rPr kumimoji="1" lang="ja-JP" altLang="en-US" sz="1400">
              <a:latin typeface="ＭＳ ゴシック" pitchFamily="49" charset="-128"/>
              <a:ea typeface="ＭＳ ゴシック" pitchFamily="49" charset="-128"/>
            </a:rPr>
            <a:t>％となった。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年度は各会計とも黒字となったため、連結赤字比率の構成もすべて黒字となっている。</a:t>
          </a:r>
        </a:p>
        <a:p>
          <a:r>
            <a:rPr kumimoji="1" lang="ja-JP" altLang="en-US" sz="1400">
              <a:latin typeface="ＭＳ ゴシック" pitchFamily="49" charset="-128"/>
              <a:ea typeface="ＭＳ ゴシック" pitchFamily="49" charset="-128"/>
            </a:rPr>
            <a:t>今度とも各会計が健全な財政運営を図ることにより、赤字を生じさせないよう努めていく。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144856139</v>
      </c>
      <c r="BO4" s="423"/>
      <c r="BP4" s="423"/>
      <c r="BQ4" s="423"/>
      <c r="BR4" s="423"/>
      <c r="BS4" s="423"/>
      <c r="BT4" s="423"/>
      <c r="BU4" s="424"/>
      <c r="BV4" s="422">
        <v>151356576</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5.3</v>
      </c>
      <c r="CU4" s="604"/>
      <c r="CV4" s="604"/>
      <c r="CW4" s="604"/>
      <c r="CX4" s="604"/>
      <c r="CY4" s="604"/>
      <c r="CZ4" s="604"/>
      <c r="DA4" s="605"/>
      <c r="DB4" s="603">
        <v>4.2</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138593849</v>
      </c>
      <c r="BO5" s="428"/>
      <c r="BP5" s="428"/>
      <c r="BQ5" s="428"/>
      <c r="BR5" s="428"/>
      <c r="BS5" s="428"/>
      <c r="BT5" s="428"/>
      <c r="BU5" s="429"/>
      <c r="BV5" s="427">
        <v>147188261</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89.7</v>
      </c>
      <c r="CU5" s="398"/>
      <c r="CV5" s="398"/>
      <c r="CW5" s="398"/>
      <c r="CX5" s="398"/>
      <c r="CY5" s="398"/>
      <c r="CZ5" s="398"/>
      <c r="DA5" s="399"/>
      <c r="DB5" s="397">
        <v>91.1</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102</v>
      </c>
      <c r="AV6" s="485"/>
      <c r="AW6" s="485"/>
      <c r="AX6" s="485"/>
      <c r="AY6" s="407" t="s">
        <v>103</v>
      </c>
      <c r="AZ6" s="408"/>
      <c r="BA6" s="408"/>
      <c r="BB6" s="408"/>
      <c r="BC6" s="408"/>
      <c r="BD6" s="408"/>
      <c r="BE6" s="408"/>
      <c r="BF6" s="408"/>
      <c r="BG6" s="408"/>
      <c r="BH6" s="408"/>
      <c r="BI6" s="408"/>
      <c r="BJ6" s="408"/>
      <c r="BK6" s="408"/>
      <c r="BL6" s="408"/>
      <c r="BM6" s="409"/>
      <c r="BN6" s="427">
        <v>6262290</v>
      </c>
      <c r="BO6" s="428"/>
      <c r="BP6" s="428"/>
      <c r="BQ6" s="428"/>
      <c r="BR6" s="428"/>
      <c r="BS6" s="428"/>
      <c r="BT6" s="428"/>
      <c r="BU6" s="429"/>
      <c r="BV6" s="427">
        <v>4168315</v>
      </c>
      <c r="BW6" s="428"/>
      <c r="BX6" s="428"/>
      <c r="BY6" s="428"/>
      <c r="BZ6" s="428"/>
      <c r="CA6" s="428"/>
      <c r="CB6" s="428"/>
      <c r="CC6" s="429"/>
      <c r="CD6" s="436" t="s">
        <v>104</v>
      </c>
      <c r="CE6" s="437"/>
      <c r="CF6" s="437"/>
      <c r="CG6" s="437"/>
      <c r="CH6" s="437"/>
      <c r="CI6" s="437"/>
      <c r="CJ6" s="437"/>
      <c r="CK6" s="437"/>
      <c r="CL6" s="437"/>
      <c r="CM6" s="437"/>
      <c r="CN6" s="437"/>
      <c r="CO6" s="437"/>
      <c r="CP6" s="437"/>
      <c r="CQ6" s="437"/>
      <c r="CR6" s="437"/>
      <c r="CS6" s="438"/>
      <c r="CT6" s="577">
        <v>89.7</v>
      </c>
      <c r="CU6" s="578"/>
      <c r="CV6" s="578"/>
      <c r="CW6" s="578"/>
      <c r="CX6" s="578"/>
      <c r="CY6" s="578"/>
      <c r="CZ6" s="578"/>
      <c r="DA6" s="579"/>
      <c r="DB6" s="577">
        <v>91.1</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105</v>
      </c>
      <c r="AN7" s="401"/>
      <c r="AO7" s="401"/>
      <c r="AP7" s="401"/>
      <c r="AQ7" s="401"/>
      <c r="AR7" s="401"/>
      <c r="AS7" s="401"/>
      <c r="AT7" s="402"/>
      <c r="AU7" s="484" t="s">
        <v>102</v>
      </c>
      <c r="AV7" s="485"/>
      <c r="AW7" s="485"/>
      <c r="AX7" s="485"/>
      <c r="AY7" s="407" t="s">
        <v>106</v>
      </c>
      <c r="AZ7" s="408"/>
      <c r="BA7" s="408"/>
      <c r="BB7" s="408"/>
      <c r="BC7" s="408"/>
      <c r="BD7" s="408"/>
      <c r="BE7" s="408"/>
      <c r="BF7" s="408"/>
      <c r="BG7" s="408"/>
      <c r="BH7" s="408"/>
      <c r="BI7" s="408"/>
      <c r="BJ7" s="408"/>
      <c r="BK7" s="408"/>
      <c r="BL7" s="408"/>
      <c r="BM7" s="409"/>
      <c r="BN7" s="427">
        <v>1649201</v>
      </c>
      <c r="BO7" s="428"/>
      <c r="BP7" s="428"/>
      <c r="BQ7" s="428"/>
      <c r="BR7" s="428"/>
      <c r="BS7" s="428"/>
      <c r="BT7" s="428"/>
      <c r="BU7" s="429"/>
      <c r="BV7" s="427">
        <v>637363</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86475319</v>
      </c>
      <c r="CU7" s="428"/>
      <c r="CV7" s="428"/>
      <c r="CW7" s="428"/>
      <c r="CX7" s="428"/>
      <c r="CY7" s="428"/>
      <c r="CZ7" s="428"/>
      <c r="DA7" s="429"/>
      <c r="DB7" s="427">
        <v>84263481</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94</v>
      </c>
      <c r="AV8" s="485"/>
      <c r="AW8" s="485"/>
      <c r="AX8" s="485"/>
      <c r="AY8" s="407" t="s">
        <v>109</v>
      </c>
      <c r="AZ8" s="408"/>
      <c r="BA8" s="408"/>
      <c r="BB8" s="408"/>
      <c r="BC8" s="408"/>
      <c r="BD8" s="408"/>
      <c r="BE8" s="408"/>
      <c r="BF8" s="408"/>
      <c r="BG8" s="408"/>
      <c r="BH8" s="408"/>
      <c r="BI8" s="408"/>
      <c r="BJ8" s="408"/>
      <c r="BK8" s="408"/>
      <c r="BL8" s="408"/>
      <c r="BM8" s="409"/>
      <c r="BN8" s="427">
        <v>4613089</v>
      </c>
      <c r="BO8" s="428"/>
      <c r="BP8" s="428"/>
      <c r="BQ8" s="428"/>
      <c r="BR8" s="428"/>
      <c r="BS8" s="428"/>
      <c r="BT8" s="428"/>
      <c r="BU8" s="429"/>
      <c r="BV8" s="427">
        <v>3530952</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1.07</v>
      </c>
      <c r="CU8" s="541"/>
      <c r="CV8" s="541"/>
      <c r="CW8" s="541"/>
      <c r="CX8" s="541"/>
      <c r="CY8" s="541"/>
      <c r="CZ8" s="541"/>
      <c r="DA8" s="542"/>
      <c r="DB8" s="540">
        <v>1.05</v>
      </c>
      <c r="DC8" s="541"/>
      <c r="DD8" s="541"/>
      <c r="DE8" s="541"/>
      <c r="DF8" s="541"/>
      <c r="DG8" s="541"/>
      <c r="DH8" s="541"/>
      <c r="DI8" s="542"/>
      <c r="DJ8" s="185"/>
      <c r="DK8" s="185"/>
      <c r="DL8" s="185"/>
      <c r="DM8" s="185"/>
      <c r="DN8" s="185"/>
      <c r="DO8" s="185"/>
    </row>
    <row r="9" spans="1:119" ht="18.75" customHeight="1" thickBot="1" x14ac:dyDescent="0.2">
      <c r="A9" s="186"/>
      <c r="B9" s="566" t="s">
        <v>111</v>
      </c>
      <c r="C9" s="567"/>
      <c r="D9" s="567"/>
      <c r="E9" s="567"/>
      <c r="F9" s="567"/>
      <c r="G9" s="567"/>
      <c r="H9" s="567"/>
      <c r="I9" s="567"/>
      <c r="J9" s="567"/>
      <c r="K9" s="490"/>
      <c r="L9" s="568" t="s">
        <v>112</v>
      </c>
      <c r="M9" s="569"/>
      <c r="N9" s="569"/>
      <c r="O9" s="569"/>
      <c r="P9" s="569"/>
      <c r="Q9" s="570"/>
      <c r="R9" s="571">
        <v>481732</v>
      </c>
      <c r="S9" s="572"/>
      <c r="T9" s="572"/>
      <c r="U9" s="572"/>
      <c r="V9" s="573"/>
      <c r="W9" s="506" t="s">
        <v>113</v>
      </c>
      <c r="X9" s="507"/>
      <c r="Y9" s="507"/>
      <c r="Z9" s="507"/>
      <c r="AA9" s="507"/>
      <c r="AB9" s="507"/>
      <c r="AC9" s="507"/>
      <c r="AD9" s="507"/>
      <c r="AE9" s="507"/>
      <c r="AF9" s="507"/>
      <c r="AG9" s="507"/>
      <c r="AH9" s="507"/>
      <c r="AI9" s="507"/>
      <c r="AJ9" s="507"/>
      <c r="AK9" s="507"/>
      <c r="AL9" s="574"/>
      <c r="AM9" s="496" t="s">
        <v>114</v>
      </c>
      <c r="AN9" s="401"/>
      <c r="AO9" s="401"/>
      <c r="AP9" s="401"/>
      <c r="AQ9" s="401"/>
      <c r="AR9" s="401"/>
      <c r="AS9" s="401"/>
      <c r="AT9" s="402"/>
      <c r="AU9" s="484" t="s">
        <v>94</v>
      </c>
      <c r="AV9" s="485"/>
      <c r="AW9" s="485"/>
      <c r="AX9" s="485"/>
      <c r="AY9" s="407" t="s">
        <v>115</v>
      </c>
      <c r="AZ9" s="408"/>
      <c r="BA9" s="408"/>
      <c r="BB9" s="408"/>
      <c r="BC9" s="408"/>
      <c r="BD9" s="408"/>
      <c r="BE9" s="408"/>
      <c r="BF9" s="408"/>
      <c r="BG9" s="408"/>
      <c r="BH9" s="408"/>
      <c r="BI9" s="408"/>
      <c r="BJ9" s="408"/>
      <c r="BK9" s="408"/>
      <c r="BL9" s="408"/>
      <c r="BM9" s="409"/>
      <c r="BN9" s="427">
        <v>1082137</v>
      </c>
      <c r="BO9" s="428"/>
      <c r="BP9" s="428"/>
      <c r="BQ9" s="428"/>
      <c r="BR9" s="428"/>
      <c r="BS9" s="428"/>
      <c r="BT9" s="428"/>
      <c r="BU9" s="429"/>
      <c r="BV9" s="427">
        <v>-276063</v>
      </c>
      <c r="BW9" s="428"/>
      <c r="BX9" s="428"/>
      <c r="BY9" s="428"/>
      <c r="BZ9" s="428"/>
      <c r="CA9" s="428"/>
      <c r="CB9" s="428"/>
      <c r="CC9" s="429"/>
      <c r="CD9" s="436" t="s">
        <v>116</v>
      </c>
      <c r="CE9" s="437"/>
      <c r="CF9" s="437"/>
      <c r="CG9" s="437"/>
      <c r="CH9" s="437"/>
      <c r="CI9" s="437"/>
      <c r="CJ9" s="437"/>
      <c r="CK9" s="437"/>
      <c r="CL9" s="437"/>
      <c r="CM9" s="437"/>
      <c r="CN9" s="437"/>
      <c r="CO9" s="437"/>
      <c r="CP9" s="437"/>
      <c r="CQ9" s="437"/>
      <c r="CR9" s="437"/>
      <c r="CS9" s="438"/>
      <c r="CT9" s="397">
        <v>7.8</v>
      </c>
      <c r="CU9" s="398"/>
      <c r="CV9" s="398"/>
      <c r="CW9" s="398"/>
      <c r="CX9" s="398"/>
      <c r="CY9" s="398"/>
      <c r="CZ9" s="398"/>
      <c r="DA9" s="399"/>
      <c r="DB9" s="397">
        <v>8.3000000000000007</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117</v>
      </c>
      <c r="M10" s="401"/>
      <c r="N10" s="401"/>
      <c r="O10" s="401"/>
      <c r="P10" s="401"/>
      <c r="Q10" s="402"/>
      <c r="R10" s="403">
        <v>473919</v>
      </c>
      <c r="S10" s="404"/>
      <c r="T10" s="404"/>
      <c r="U10" s="404"/>
      <c r="V10" s="406"/>
      <c r="W10" s="575"/>
      <c r="X10" s="389"/>
      <c r="Y10" s="389"/>
      <c r="Z10" s="389"/>
      <c r="AA10" s="389"/>
      <c r="AB10" s="389"/>
      <c r="AC10" s="389"/>
      <c r="AD10" s="389"/>
      <c r="AE10" s="389"/>
      <c r="AF10" s="389"/>
      <c r="AG10" s="389"/>
      <c r="AH10" s="389"/>
      <c r="AI10" s="389"/>
      <c r="AJ10" s="389"/>
      <c r="AK10" s="389"/>
      <c r="AL10" s="576"/>
      <c r="AM10" s="496" t="s">
        <v>118</v>
      </c>
      <c r="AN10" s="401"/>
      <c r="AO10" s="401"/>
      <c r="AP10" s="401"/>
      <c r="AQ10" s="401"/>
      <c r="AR10" s="401"/>
      <c r="AS10" s="401"/>
      <c r="AT10" s="402"/>
      <c r="AU10" s="484" t="s">
        <v>119</v>
      </c>
      <c r="AV10" s="485"/>
      <c r="AW10" s="485"/>
      <c r="AX10" s="485"/>
      <c r="AY10" s="407" t="s">
        <v>120</v>
      </c>
      <c r="AZ10" s="408"/>
      <c r="BA10" s="408"/>
      <c r="BB10" s="408"/>
      <c r="BC10" s="408"/>
      <c r="BD10" s="408"/>
      <c r="BE10" s="408"/>
      <c r="BF10" s="408"/>
      <c r="BG10" s="408"/>
      <c r="BH10" s="408"/>
      <c r="BI10" s="408"/>
      <c r="BJ10" s="408"/>
      <c r="BK10" s="408"/>
      <c r="BL10" s="408"/>
      <c r="BM10" s="409"/>
      <c r="BN10" s="427">
        <v>18366</v>
      </c>
      <c r="BO10" s="428"/>
      <c r="BP10" s="428"/>
      <c r="BQ10" s="428"/>
      <c r="BR10" s="428"/>
      <c r="BS10" s="428"/>
      <c r="BT10" s="428"/>
      <c r="BU10" s="429"/>
      <c r="BV10" s="427">
        <v>16259</v>
      </c>
      <c r="BW10" s="428"/>
      <c r="BX10" s="428"/>
      <c r="BY10" s="428"/>
      <c r="BZ10" s="428"/>
      <c r="CA10" s="428"/>
      <c r="CB10" s="428"/>
      <c r="CC10" s="429"/>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122</v>
      </c>
      <c r="M11" s="474"/>
      <c r="N11" s="474"/>
      <c r="O11" s="474"/>
      <c r="P11" s="474"/>
      <c r="Q11" s="475"/>
      <c r="R11" s="563" t="s">
        <v>123</v>
      </c>
      <c r="S11" s="564"/>
      <c r="T11" s="564"/>
      <c r="U11" s="564"/>
      <c r="V11" s="565"/>
      <c r="W11" s="575"/>
      <c r="X11" s="389"/>
      <c r="Y11" s="389"/>
      <c r="Z11" s="389"/>
      <c r="AA11" s="389"/>
      <c r="AB11" s="389"/>
      <c r="AC11" s="389"/>
      <c r="AD11" s="389"/>
      <c r="AE11" s="389"/>
      <c r="AF11" s="389"/>
      <c r="AG11" s="389"/>
      <c r="AH11" s="389"/>
      <c r="AI11" s="389"/>
      <c r="AJ11" s="389"/>
      <c r="AK11" s="389"/>
      <c r="AL11" s="576"/>
      <c r="AM11" s="496" t="s">
        <v>124</v>
      </c>
      <c r="AN11" s="401"/>
      <c r="AO11" s="401"/>
      <c r="AP11" s="401"/>
      <c r="AQ11" s="401"/>
      <c r="AR11" s="401"/>
      <c r="AS11" s="401"/>
      <c r="AT11" s="402"/>
      <c r="AU11" s="484" t="s">
        <v>94</v>
      </c>
      <c r="AV11" s="485"/>
      <c r="AW11" s="485"/>
      <c r="AX11" s="485"/>
      <c r="AY11" s="407" t="s">
        <v>125</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506074</v>
      </c>
      <c r="BW11" s="428"/>
      <c r="BX11" s="428"/>
      <c r="BY11" s="428"/>
      <c r="BZ11" s="428"/>
      <c r="CA11" s="428"/>
      <c r="CB11" s="428"/>
      <c r="CC11" s="429"/>
      <c r="CD11" s="436" t="s">
        <v>126</v>
      </c>
      <c r="CE11" s="437"/>
      <c r="CF11" s="437"/>
      <c r="CG11" s="437"/>
      <c r="CH11" s="437"/>
      <c r="CI11" s="437"/>
      <c r="CJ11" s="437"/>
      <c r="CK11" s="437"/>
      <c r="CL11" s="437"/>
      <c r="CM11" s="437"/>
      <c r="CN11" s="437"/>
      <c r="CO11" s="437"/>
      <c r="CP11" s="437"/>
      <c r="CQ11" s="437"/>
      <c r="CR11" s="437"/>
      <c r="CS11" s="438"/>
      <c r="CT11" s="540" t="s">
        <v>127</v>
      </c>
      <c r="CU11" s="541"/>
      <c r="CV11" s="541"/>
      <c r="CW11" s="541"/>
      <c r="CX11" s="541"/>
      <c r="CY11" s="541"/>
      <c r="CZ11" s="541"/>
      <c r="DA11" s="542"/>
      <c r="DB11" s="540" t="s">
        <v>127</v>
      </c>
      <c r="DC11" s="541"/>
      <c r="DD11" s="541"/>
      <c r="DE11" s="541"/>
      <c r="DF11" s="541"/>
      <c r="DG11" s="541"/>
      <c r="DH11" s="541"/>
      <c r="DI11" s="542"/>
      <c r="DJ11" s="185"/>
      <c r="DK11" s="185"/>
      <c r="DL11" s="185"/>
      <c r="DM11" s="185"/>
      <c r="DN11" s="185"/>
      <c r="DO11" s="185"/>
    </row>
    <row r="12" spans="1:119" ht="18.75" customHeight="1" x14ac:dyDescent="0.15">
      <c r="A12" s="186"/>
      <c r="B12" s="543" t="s">
        <v>128</v>
      </c>
      <c r="C12" s="544"/>
      <c r="D12" s="544"/>
      <c r="E12" s="544"/>
      <c r="F12" s="544"/>
      <c r="G12" s="544"/>
      <c r="H12" s="544"/>
      <c r="I12" s="544"/>
      <c r="J12" s="544"/>
      <c r="K12" s="545"/>
      <c r="L12" s="552" t="s">
        <v>129</v>
      </c>
      <c r="M12" s="553"/>
      <c r="N12" s="553"/>
      <c r="O12" s="553"/>
      <c r="P12" s="553"/>
      <c r="Q12" s="554"/>
      <c r="R12" s="555">
        <v>487536</v>
      </c>
      <c r="S12" s="556"/>
      <c r="T12" s="556"/>
      <c r="U12" s="556"/>
      <c r="V12" s="557"/>
      <c r="W12" s="558" t="s">
        <v>1</v>
      </c>
      <c r="X12" s="485"/>
      <c r="Y12" s="485"/>
      <c r="Z12" s="485"/>
      <c r="AA12" s="485"/>
      <c r="AB12" s="559"/>
      <c r="AC12" s="484" t="s">
        <v>130</v>
      </c>
      <c r="AD12" s="485"/>
      <c r="AE12" s="485"/>
      <c r="AF12" s="485"/>
      <c r="AG12" s="559"/>
      <c r="AH12" s="484" t="s">
        <v>131</v>
      </c>
      <c r="AI12" s="485"/>
      <c r="AJ12" s="485"/>
      <c r="AK12" s="485"/>
      <c r="AL12" s="560"/>
      <c r="AM12" s="496" t="s">
        <v>132</v>
      </c>
      <c r="AN12" s="401"/>
      <c r="AO12" s="401"/>
      <c r="AP12" s="401"/>
      <c r="AQ12" s="401"/>
      <c r="AR12" s="401"/>
      <c r="AS12" s="401"/>
      <c r="AT12" s="402"/>
      <c r="AU12" s="484" t="s">
        <v>119</v>
      </c>
      <c r="AV12" s="485"/>
      <c r="AW12" s="485"/>
      <c r="AX12" s="485"/>
      <c r="AY12" s="407" t="s">
        <v>133</v>
      </c>
      <c r="AZ12" s="408"/>
      <c r="BA12" s="408"/>
      <c r="BB12" s="408"/>
      <c r="BC12" s="408"/>
      <c r="BD12" s="408"/>
      <c r="BE12" s="408"/>
      <c r="BF12" s="408"/>
      <c r="BG12" s="408"/>
      <c r="BH12" s="408"/>
      <c r="BI12" s="408"/>
      <c r="BJ12" s="408"/>
      <c r="BK12" s="408"/>
      <c r="BL12" s="408"/>
      <c r="BM12" s="409"/>
      <c r="BN12" s="427">
        <v>0</v>
      </c>
      <c r="BO12" s="428"/>
      <c r="BP12" s="428"/>
      <c r="BQ12" s="428"/>
      <c r="BR12" s="428"/>
      <c r="BS12" s="428"/>
      <c r="BT12" s="428"/>
      <c r="BU12" s="429"/>
      <c r="BV12" s="427">
        <v>0</v>
      </c>
      <c r="BW12" s="428"/>
      <c r="BX12" s="428"/>
      <c r="BY12" s="428"/>
      <c r="BZ12" s="428"/>
      <c r="CA12" s="428"/>
      <c r="CB12" s="428"/>
      <c r="CC12" s="429"/>
      <c r="CD12" s="436" t="s">
        <v>134</v>
      </c>
      <c r="CE12" s="437"/>
      <c r="CF12" s="437"/>
      <c r="CG12" s="437"/>
      <c r="CH12" s="437"/>
      <c r="CI12" s="437"/>
      <c r="CJ12" s="437"/>
      <c r="CK12" s="437"/>
      <c r="CL12" s="437"/>
      <c r="CM12" s="437"/>
      <c r="CN12" s="437"/>
      <c r="CO12" s="437"/>
      <c r="CP12" s="437"/>
      <c r="CQ12" s="437"/>
      <c r="CR12" s="437"/>
      <c r="CS12" s="438"/>
      <c r="CT12" s="540" t="s">
        <v>127</v>
      </c>
      <c r="CU12" s="541"/>
      <c r="CV12" s="541"/>
      <c r="CW12" s="541"/>
      <c r="CX12" s="541"/>
      <c r="CY12" s="541"/>
      <c r="CZ12" s="541"/>
      <c r="DA12" s="542"/>
      <c r="DB12" s="540" t="s">
        <v>135</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136</v>
      </c>
      <c r="N13" s="528"/>
      <c r="O13" s="528"/>
      <c r="P13" s="528"/>
      <c r="Q13" s="529"/>
      <c r="R13" s="530">
        <v>470532</v>
      </c>
      <c r="S13" s="531"/>
      <c r="T13" s="531"/>
      <c r="U13" s="531"/>
      <c r="V13" s="532"/>
      <c r="W13" s="518" t="s">
        <v>137</v>
      </c>
      <c r="X13" s="440"/>
      <c r="Y13" s="440"/>
      <c r="Z13" s="440"/>
      <c r="AA13" s="440"/>
      <c r="AB13" s="441"/>
      <c r="AC13" s="403">
        <v>1259</v>
      </c>
      <c r="AD13" s="404"/>
      <c r="AE13" s="404"/>
      <c r="AF13" s="404"/>
      <c r="AG13" s="405"/>
      <c r="AH13" s="403">
        <v>1243</v>
      </c>
      <c r="AI13" s="404"/>
      <c r="AJ13" s="404"/>
      <c r="AK13" s="404"/>
      <c r="AL13" s="406"/>
      <c r="AM13" s="496" t="s">
        <v>138</v>
      </c>
      <c r="AN13" s="401"/>
      <c r="AO13" s="401"/>
      <c r="AP13" s="401"/>
      <c r="AQ13" s="401"/>
      <c r="AR13" s="401"/>
      <c r="AS13" s="401"/>
      <c r="AT13" s="402"/>
      <c r="AU13" s="484" t="s">
        <v>139</v>
      </c>
      <c r="AV13" s="485"/>
      <c r="AW13" s="485"/>
      <c r="AX13" s="485"/>
      <c r="AY13" s="407" t="s">
        <v>140</v>
      </c>
      <c r="AZ13" s="408"/>
      <c r="BA13" s="408"/>
      <c r="BB13" s="408"/>
      <c r="BC13" s="408"/>
      <c r="BD13" s="408"/>
      <c r="BE13" s="408"/>
      <c r="BF13" s="408"/>
      <c r="BG13" s="408"/>
      <c r="BH13" s="408"/>
      <c r="BI13" s="408"/>
      <c r="BJ13" s="408"/>
      <c r="BK13" s="408"/>
      <c r="BL13" s="408"/>
      <c r="BM13" s="409"/>
      <c r="BN13" s="427">
        <v>1100503</v>
      </c>
      <c r="BO13" s="428"/>
      <c r="BP13" s="428"/>
      <c r="BQ13" s="428"/>
      <c r="BR13" s="428"/>
      <c r="BS13" s="428"/>
      <c r="BT13" s="428"/>
      <c r="BU13" s="429"/>
      <c r="BV13" s="427">
        <v>246270</v>
      </c>
      <c r="BW13" s="428"/>
      <c r="BX13" s="428"/>
      <c r="BY13" s="428"/>
      <c r="BZ13" s="428"/>
      <c r="CA13" s="428"/>
      <c r="CB13" s="428"/>
      <c r="CC13" s="429"/>
      <c r="CD13" s="436" t="s">
        <v>141</v>
      </c>
      <c r="CE13" s="437"/>
      <c r="CF13" s="437"/>
      <c r="CG13" s="437"/>
      <c r="CH13" s="437"/>
      <c r="CI13" s="437"/>
      <c r="CJ13" s="437"/>
      <c r="CK13" s="437"/>
      <c r="CL13" s="437"/>
      <c r="CM13" s="437"/>
      <c r="CN13" s="437"/>
      <c r="CO13" s="437"/>
      <c r="CP13" s="437"/>
      <c r="CQ13" s="437"/>
      <c r="CR13" s="437"/>
      <c r="CS13" s="438"/>
      <c r="CT13" s="397">
        <v>1.3</v>
      </c>
      <c r="CU13" s="398"/>
      <c r="CV13" s="398"/>
      <c r="CW13" s="398"/>
      <c r="CX13" s="398"/>
      <c r="CY13" s="398"/>
      <c r="CZ13" s="398"/>
      <c r="DA13" s="399"/>
      <c r="DB13" s="397">
        <v>0.7</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142</v>
      </c>
      <c r="M14" s="561"/>
      <c r="N14" s="561"/>
      <c r="O14" s="561"/>
      <c r="P14" s="561"/>
      <c r="Q14" s="562"/>
      <c r="R14" s="530">
        <v>484605</v>
      </c>
      <c r="S14" s="531"/>
      <c r="T14" s="531"/>
      <c r="U14" s="531"/>
      <c r="V14" s="532"/>
      <c r="W14" s="533"/>
      <c r="X14" s="443"/>
      <c r="Y14" s="443"/>
      <c r="Z14" s="443"/>
      <c r="AA14" s="443"/>
      <c r="AB14" s="444"/>
      <c r="AC14" s="523">
        <v>0.6</v>
      </c>
      <c r="AD14" s="524"/>
      <c r="AE14" s="524"/>
      <c r="AF14" s="524"/>
      <c r="AG14" s="525"/>
      <c r="AH14" s="523">
        <v>0.6</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143</v>
      </c>
      <c r="CE14" s="434"/>
      <c r="CF14" s="434"/>
      <c r="CG14" s="434"/>
      <c r="CH14" s="434"/>
      <c r="CI14" s="434"/>
      <c r="CJ14" s="434"/>
      <c r="CK14" s="434"/>
      <c r="CL14" s="434"/>
      <c r="CM14" s="434"/>
      <c r="CN14" s="434"/>
      <c r="CO14" s="434"/>
      <c r="CP14" s="434"/>
      <c r="CQ14" s="434"/>
      <c r="CR14" s="434"/>
      <c r="CS14" s="435"/>
      <c r="CT14" s="534" t="s">
        <v>127</v>
      </c>
      <c r="CU14" s="535"/>
      <c r="CV14" s="535"/>
      <c r="CW14" s="535"/>
      <c r="CX14" s="535"/>
      <c r="CY14" s="535"/>
      <c r="CZ14" s="535"/>
      <c r="DA14" s="536"/>
      <c r="DB14" s="534" t="s">
        <v>144</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145</v>
      </c>
      <c r="N15" s="528"/>
      <c r="O15" s="528"/>
      <c r="P15" s="528"/>
      <c r="Q15" s="529"/>
      <c r="R15" s="530">
        <v>468832</v>
      </c>
      <c r="S15" s="531"/>
      <c r="T15" s="531"/>
      <c r="U15" s="531"/>
      <c r="V15" s="532"/>
      <c r="W15" s="518" t="s">
        <v>146</v>
      </c>
      <c r="X15" s="440"/>
      <c r="Y15" s="440"/>
      <c r="Z15" s="440"/>
      <c r="AA15" s="440"/>
      <c r="AB15" s="441"/>
      <c r="AC15" s="403">
        <v>36404</v>
      </c>
      <c r="AD15" s="404"/>
      <c r="AE15" s="404"/>
      <c r="AF15" s="404"/>
      <c r="AG15" s="405"/>
      <c r="AH15" s="403">
        <v>35824</v>
      </c>
      <c r="AI15" s="404"/>
      <c r="AJ15" s="404"/>
      <c r="AK15" s="404"/>
      <c r="AL15" s="406"/>
      <c r="AM15" s="496"/>
      <c r="AN15" s="401"/>
      <c r="AO15" s="401"/>
      <c r="AP15" s="401"/>
      <c r="AQ15" s="401"/>
      <c r="AR15" s="401"/>
      <c r="AS15" s="401"/>
      <c r="AT15" s="402"/>
      <c r="AU15" s="484"/>
      <c r="AV15" s="485"/>
      <c r="AW15" s="485"/>
      <c r="AX15" s="485"/>
      <c r="AY15" s="419" t="s">
        <v>147</v>
      </c>
      <c r="AZ15" s="420"/>
      <c r="BA15" s="420"/>
      <c r="BB15" s="420"/>
      <c r="BC15" s="420"/>
      <c r="BD15" s="420"/>
      <c r="BE15" s="420"/>
      <c r="BF15" s="420"/>
      <c r="BG15" s="420"/>
      <c r="BH15" s="420"/>
      <c r="BI15" s="420"/>
      <c r="BJ15" s="420"/>
      <c r="BK15" s="420"/>
      <c r="BL15" s="420"/>
      <c r="BM15" s="421"/>
      <c r="BN15" s="422">
        <v>66892682</v>
      </c>
      <c r="BO15" s="423"/>
      <c r="BP15" s="423"/>
      <c r="BQ15" s="423"/>
      <c r="BR15" s="423"/>
      <c r="BS15" s="423"/>
      <c r="BT15" s="423"/>
      <c r="BU15" s="424"/>
      <c r="BV15" s="422">
        <v>65175619</v>
      </c>
      <c r="BW15" s="423"/>
      <c r="BX15" s="423"/>
      <c r="BY15" s="423"/>
      <c r="BZ15" s="423"/>
      <c r="CA15" s="423"/>
      <c r="CB15" s="423"/>
      <c r="CC15" s="424"/>
      <c r="CD15" s="537" t="s">
        <v>148</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149</v>
      </c>
      <c r="M16" s="521"/>
      <c r="N16" s="521"/>
      <c r="O16" s="521"/>
      <c r="P16" s="521"/>
      <c r="Q16" s="522"/>
      <c r="R16" s="515" t="s">
        <v>150</v>
      </c>
      <c r="S16" s="516"/>
      <c r="T16" s="516"/>
      <c r="U16" s="516"/>
      <c r="V16" s="517"/>
      <c r="W16" s="533"/>
      <c r="X16" s="443"/>
      <c r="Y16" s="443"/>
      <c r="Z16" s="443"/>
      <c r="AA16" s="443"/>
      <c r="AB16" s="444"/>
      <c r="AC16" s="523">
        <v>17.899999999999999</v>
      </c>
      <c r="AD16" s="524"/>
      <c r="AE16" s="524"/>
      <c r="AF16" s="524"/>
      <c r="AG16" s="525"/>
      <c r="AH16" s="523">
        <v>17.600000000000001</v>
      </c>
      <c r="AI16" s="524"/>
      <c r="AJ16" s="524"/>
      <c r="AK16" s="524"/>
      <c r="AL16" s="526"/>
      <c r="AM16" s="496"/>
      <c r="AN16" s="401"/>
      <c r="AO16" s="401"/>
      <c r="AP16" s="401"/>
      <c r="AQ16" s="401"/>
      <c r="AR16" s="401"/>
      <c r="AS16" s="401"/>
      <c r="AT16" s="402"/>
      <c r="AU16" s="484"/>
      <c r="AV16" s="485"/>
      <c r="AW16" s="485"/>
      <c r="AX16" s="485"/>
      <c r="AY16" s="407" t="s">
        <v>151</v>
      </c>
      <c r="AZ16" s="408"/>
      <c r="BA16" s="408"/>
      <c r="BB16" s="408"/>
      <c r="BC16" s="408"/>
      <c r="BD16" s="408"/>
      <c r="BE16" s="408"/>
      <c r="BF16" s="408"/>
      <c r="BG16" s="408"/>
      <c r="BH16" s="408"/>
      <c r="BI16" s="408"/>
      <c r="BJ16" s="408"/>
      <c r="BK16" s="408"/>
      <c r="BL16" s="408"/>
      <c r="BM16" s="409"/>
      <c r="BN16" s="427">
        <v>62038519</v>
      </c>
      <c r="BO16" s="428"/>
      <c r="BP16" s="428"/>
      <c r="BQ16" s="428"/>
      <c r="BR16" s="428"/>
      <c r="BS16" s="428"/>
      <c r="BT16" s="428"/>
      <c r="BU16" s="429"/>
      <c r="BV16" s="427">
        <v>61665678</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152</v>
      </c>
      <c r="N17" s="513"/>
      <c r="O17" s="513"/>
      <c r="P17" s="513"/>
      <c r="Q17" s="514"/>
      <c r="R17" s="515" t="s">
        <v>153</v>
      </c>
      <c r="S17" s="516"/>
      <c r="T17" s="516"/>
      <c r="U17" s="516"/>
      <c r="V17" s="517"/>
      <c r="W17" s="518" t="s">
        <v>154</v>
      </c>
      <c r="X17" s="440"/>
      <c r="Y17" s="440"/>
      <c r="Z17" s="440"/>
      <c r="AA17" s="440"/>
      <c r="AB17" s="441"/>
      <c r="AC17" s="403">
        <v>165420</v>
      </c>
      <c r="AD17" s="404"/>
      <c r="AE17" s="404"/>
      <c r="AF17" s="404"/>
      <c r="AG17" s="405"/>
      <c r="AH17" s="403">
        <v>166583</v>
      </c>
      <c r="AI17" s="404"/>
      <c r="AJ17" s="404"/>
      <c r="AK17" s="404"/>
      <c r="AL17" s="406"/>
      <c r="AM17" s="496"/>
      <c r="AN17" s="401"/>
      <c r="AO17" s="401"/>
      <c r="AP17" s="401"/>
      <c r="AQ17" s="401"/>
      <c r="AR17" s="401"/>
      <c r="AS17" s="401"/>
      <c r="AT17" s="402"/>
      <c r="AU17" s="484"/>
      <c r="AV17" s="485"/>
      <c r="AW17" s="485"/>
      <c r="AX17" s="485"/>
      <c r="AY17" s="407" t="s">
        <v>155</v>
      </c>
      <c r="AZ17" s="408"/>
      <c r="BA17" s="408"/>
      <c r="BB17" s="408"/>
      <c r="BC17" s="408"/>
      <c r="BD17" s="408"/>
      <c r="BE17" s="408"/>
      <c r="BF17" s="408"/>
      <c r="BG17" s="408"/>
      <c r="BH17" s="408"/>
      <c r="BI17" s="408"/>
      <c r="BJ17" s="408"/>
      <c r="BK17" s="408"/>
      <c r="BL17" s="408"/>
      <c r="BM17" s="409"/>
      <c r="BN17" s="427">
        <v>86475319</v>
      </c>
      <c r="BO17" s="428"/>
      <c r="BP17" s="428"/>
      <c r="BQ17" s="428"/>
      <c r="BR17" s="428"/>
      <c r="BS17" s="428"/>
      <c r="BT17" s="428"/>
      <c r="BU17" s="429"/>
      <c r="BV17" s="427">
        <v>84263481</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156</v>
      </c>
      <c r="C18" s="490"/>
      <c r="D18" s="490"/>
      <c r="E18" s="491"/>
      <c r="F18" s="491"/>
      <c r="G18" s="491"/>
      <c r="H18" s="491"/>
      <c r="I18" s="491"/>
      <c r="J18" s="491"/>
      <c r="K18" s="491"/>
      <c r="L18" s="492">
        <v>57.45</v>
      </c>
      <c r="M18" s="492"/>
      <c r="N18" s="492"/>
      <c r="O18" s="492"/>
      <c r="P18" s="492"/>
      <c r="Q18" s="492"/>
      <c r="R18" s="493"/>
      <c r="S18" s="493"/>
      <c r="T18" s="493"/>
      <c r="U18" s="493"/>
      <c r="V18" s="494"/>
      <c r="W18" s="508"/>
      <c r="X18" s="509"/>
      <c r="Y18" s="509"/>
      <c r="Z18" s="509"/>
      <c r="AA18" s="509"/>
      <c r="AB18" s="519"/>
      <c r="AC18" s="391">
        <v>81.5</v>
      </c>
      <c r="AD18" s="392"/>
      <c r="AE18" s="392"/>
      <c r="AF18" s="392"/>
      <c r="AG18" s="495"/>
      <c r="AH18" s="391">
        <v>81.8</v>
      </c>
      <c r="AI18" s="392"/>
      <c r="AJ18" s="392"/>
      <c r="AK18" s="392"/>
      <c r="AL18" s="393"/>
      <c r="AM18" s="496"/>
      <c r="AN18" s="401"/>
      <c r="AO18" s="401"/>
      <c r="AP18" s="401"/>
      <c r="AQ18" s="401"/>
      <c r="AR18" s="401"/>
      <c r="AS18" s="401"/>
      <c r="AT18" s="402"/>
      <c r="AU18" s="484"/>
      <c r="AV18" s="485"/>
      <c r="AW18" s="485"/>
      <c r="AX18" s="485"/>
      <c r="AY18" s="407" t="s">
        <v>157</v>
      </c>
      <c r="AZ18" s="408"/>
      <c r="BA18" s="408"/>
      <c r="BB18" s="408"/>
      <c r="BC18" s="408"/>
      <c r="BD18" s="408"/>
      <c r="BE18" s="408"/>
      <c r="BF18" s="408"/>
      <c r="BG18" s="408"/>
      <c r="BH18" s="408"/>
      <c r="BI18" s="408"/>
      <c r="BJ18" s="408"/>
      <c r="BK18" s="408"/>
      <c r="BL18" s="408"/>
      <c r="BM18" s="409"/>
      <c r="BN18" s="427">
        <v>79389471</v>
      </c>
      <c r="BO18" s="428"/>
      <c r="BP18" s="428"/>
      <c r="BQ18" s="428"/>
      <c r="BR18" s="428"/>
      <c r="BS18" s="428"/>
      <c r="BT18" s="428"/>
      <c r="BU18" s="429"/>
      <c r="BV18" s="427">
        <v>78799517</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158</v>
      </c>
      <c r="C19" s="490"/>
      <c r="D19" s="490"/>
      <c r="E19" s="491"/>
      <c r="F19" s="491"/>
      <c r="G19" s="491"/>
      <c r="H19" s="491"/>
      <c r="I19" s="491"/>
      <c r="J19" s="491"/>
      <c r="K19" s="491"/>
      <c r="L19" s="497">
        <v>8385</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159</v>
      </c>
      <c r="AZ19" s="408"/>
      <c r="BA19" s="408"/>
      <c r="BB19" s="408"/>
      <c r="BC19" s="408"/>
      <c r="BD19" s="408"/>
      <c r="BE19" s="408"/>
      <c r="BF19" s="408"/>
      <c r="BG19" s="408"/>
      <c r="BH19" s="408"/>
      <c r="BI19" s="408"/>
      <c r="BJ19" s="408"/>
      <c r="BK19" s="408"/>
      <c r="BL19" s="408"/>
      <c r="BM19" s="409"/>
      <c r="BN19" s="427">
        <v>98223579</v>
      </c>
      <c r="BO19" s="428"/>
      <c r="BP19" s="428"/>
      <c r="BQ19" s="428"/>
      <c r="BR19" s="428"/>
      <c r="BS19" s="428"/>
      <c r="BT19" s="428"/>
      <c r="BU19" s="429"/>
      <c r="BV19" s="427">
        <v>96756848</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160</v>
      </c>
      <c r="C20" s="490"/>
      <c r="D20" s="490"/>
      <c r="E20" s="491"/>
      <c r="F20" s="491"/>
      <c r="G20" s="491"/>
      <c r="H20" s="491"/>
      <c r="I20" s="491"/>
      <c r="J20" s="491"/>
      <c r="K20" s="491"/>
      <c r="L20" s="497">
        <v>228845</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161</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162</v>
      </c>
      <c r="C22" s="457"/>
      <c r="D22" s="458"/>
      <c r="E22" s="465" t="s">
        <v>1</v>
      </c>
      <c r="F22" s="440"/>
      <c r="G22" s="440"/>
      <c r="H22" s="440"/>
      <c r="I22" s="440"/>
      <c r="J22" s="440"/>
      <c r="K22" s="441"/>
      <c r="L22" s="465" t="s">
        <v>163</v>
      </c>
      <c r="M22" s="440"/>
      <c r="N22" s="440"/>
      <c r="O22" s="440"/>
      <c r="P22" s="441"/>
      <c r="Q22" s="450" t="s">
        <v>164</v>
      </c>
      <c r="R22" s="451"/>
      <c r="S22" s="451"/>
      <c r="T22" s="451"/>
      <c r="U22" s="451"/>
      <c r="V22" s="466"/>
      <c r="W22" s="468" t="s">
        <v>165</v>
      </c>
      <c r="X22" s="457"/>
      <c r="Y22" s="458"/>
      <c r="Z22" s="465" t="s">
        <v>1</v>
      </c>
      <c r="AA22" s="440"/>
      <c r="AB22" s="440"/>
      <c r="AC22" s="440"/>
      <c r="AD22" s="440"/>
      <c r="AE22" s="440"/>
      <c r="AF22" s="440"/>
      <c r="AG22" s="441"/>
      <c r="AH22" s="439" t="s">
        <v>166</v>
      </c>
      <c r="AI22" s="440"/>
      <c r="AJ22" s="440"/>
      <c r="AK22" s="440"/>
      <c r="AL22" s="441"/>
      <c r="AM22" s="439" t="s">
        <v>167</v>
      </c>
      <c r="AN22" s="445"/>
      <c r="AO22" s="445"/>
      <c r="AP22" s="445"/>
      <c r="AQ22" s="445"/>
      <c r="AR22" s="446"/>
      <c r="AS22" s="450" t="s">
        <v>164</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168</v>
      </c>
      <c r="AZ23" s="420"/>
      <c r="BA23" s="420"/>
      <c r="BB23" s="420"/>
      <c r="BC23" s="420"/>
      <c r="BD23" s="420"/>
      <c r="BE23" s="420"/>
      <c r="BF23" s="420"/>
      <c r="BG23" s="420"/>
      <c r="BH23" s="420"/>
      <c r="BI23" s="420"/>
      <c r="BJ23" s="420"/>
      <c r="BK23" s="420"/>
      <c r="BL23" s="420"/>
      <c r="BM23" s="421"/>
      <c r="BN23" s="427">
        <v>55707214</v>
      </c>
      <c r="BO23" s="428"/>
      <c r="BP23" s="428"/>
      <c r="BQ23" s="428"/>
      <c r="BR23" s="428"/>
      <c r="BS23" s="428"/>
      <c r="BT23" s="428"/>
      <c r="BU23" s="429"/>
      <c r="BV23" s="427">
        <v>59851880</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169</v>
      </c>
      <c r="F24" s="401"/>
      <c r="G24" s="401"/>
      <c r="H24" s="401"/>
      <c r="I24" s="401"/>
      <c r="J24" s="401"/>
      <c r="K24" s="402"/>
      <c r="L24" s="403">
        <v>1</v>
      </c>
      <c r="M24" s="404"/>
      <c r="N24" s="404"/>
      <c r="O24" s="404"/>
      <c r="P24" s="405"/>
      <c r="Q24" s="403">
        <v>10160</v>
      </c>
      <c r="R24" s="404"/>
      <c r="S24" s="404"/>
      <c r="T24" s="404"/>
      <c r="U24" s="404"/>
      <c r="V24" s="405"/>
      <c r="W24" s="469"/>
      <c r="X24" s="460"/>
      <c r="Y24" s="461"/>
      <c r="Z24" s="400" t="s">
        <v>170</v>
      </c>
      <c r="AA24" s="401"/>
      <c r="AB24" s="401"/>
      <c r="AC24" s="401"/>
      <c r="AD24" s="401"/>
      <c r="AE24" s="401"/>
      <c r="AF24" s="401"/>
      <c r="AG24" s="402"/>
      <c r="AH24" s="403">
        <v>2929</v>
      </c>
      <c r="AI24" s="404"/>
      <c r="AJ24" s="404"/>
      <c r="AK24" s="404"/>
      <c r="AL24" s="405"/>
      <c r="AM24" s="403">
        <v>9607120</v>
      </c>
      <c r="AN24" s="404"/>
      <c r="AO24" s="404"/>
      <c r="AP24" s="404"/>
      <c r="AQ24" s="404"/>
      <c r="AR24" s="405"/>
      <c r="AS24" s="403">
        <v>3280</v>
      </c>
      <c r="AT24" s="404"/>
      <c r="AU24" s="404"/>
      <c r="AV24" s="404"/>
      <c r="AW24" s="404"/>
      <c r="AX24" s="406"/>
      <c r="AY24" s="394" t="s">
        <v>171</v>
      </c>
      <c r="AZ24" s="395"/>
      <c r="BA24" s="395"/>
      <c r="BB24" s="395"/>
      <c r="BC24" s="395"/>
      <c r="BD24" s="395"/>
      <c r="BE24" s="395"/>
      <c r="BF24" s="395"/>
      <c r="BG24" s="395"/>
      <c r="BH24" s="395"/>
      <c r="BI24" s="395"/>
      <c r="BJ24" s="395"/>
      <c r="BK24" s="395"/>
      <c r="BL24" s="395"/>
      <c r="BM24" s="396"/>
      <c r="BN24" s="427">
        <v>30245280</v>
      </c>
      <c r="BO24" s="428"/>
      <c r="BP24" s="428"/>
      <c r="BQ24" s="428"/>
      <c r="BR24" s="428"/>
      <c r="BS24" s="428"/>
      <c r="BT24" s="428"/>
      <c r="BU24" s="429"/>
      <c r="BV24" s="427">
        <v>32707697</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172</v>
      </c>
      <c r="F25" s="401"/>
      <c r="G25" s="401"/>
      <c r="H25" s="401"/>
      <c r="I25" s="401"/>
      <c r="J25" s="401"/>
      <c r="K25" s="402"/>
      <c r="L25" s="403">
        <v>2</v>
      </c>
      <c r="M25" s="404"/>
      <c r="N25" s="404"/>
      <c r="O25" s="404"/>
      <c r="P25" s="405"/>
      <c r="Q25" s="403">
        <v>8370</v>
      </c>
      <c r="R25" s="404"/>
      <c r="S25" s="404"/>
      <c r="T25" s="404"/>
      <c r="U25" s="404"/>
      <c r="V25" s="405"/>
      <c r="W25" s="469"/>
      <c r="X25" s="460"/>
      <c r="Y25" s="461"/>
      <c r="Z25" s="400" t="s">
        <v>173</v>
      </c>
      <c r="AA25" s="401"/>
      <c r="AB25" s="401"/>
      <c r="AC25" s="401"/>
      <c r="AD25" s="401"/>
      <c r="AE25" s="401"/>
      <c r="AF25" s="401"/>
      <c r="AG25" s="402"/>
      <c r="AH25" s="403">
        <v>511</v>
      </c>
      <c r="AI25" s="404"/>
      <c r="AJ25" s="404"/>
      <c r="AK25" s="404"/>
      <c r="AL25" s="405"/>
      <c r="AM25" s="403">
        <v>1690388</v>
      </c>
      <c r="AN25" s="404"/>
      <c r="AO25" s="404"/>
      <c r="AP25" s="404"/>
      <c r="AQ25" s="404"/>
      <c r="AR25" s="405"/>
      <c r="AS25" s="403">
        <v>3308</v>
      </c>
      <c r="AT25" s="404"/>
      <c r="AU25" s="404"/>
      <c r="AV25" s="404"/>
      <c r="AW25" s="404"/>
      <c r="AX25" s="406"/>
      <c r="AY25" s="419" t="s">
        <v>174</v>
      </c>
      <c r="AZ25" s="420"/>
      <c r="BA25" s="420"/>
      <c r="BB25" s="420"/>
      <c r="BC25" s="420"/>
      <c r="BD25" s="420"/>
      <c r="BE25" s="420"/>
      <c r="BF25" s="420"/>
      <c r="BG25" s="420"/>
      <c r="BH25" s="420"/>
      <c r="BI25" s="420"/>
      <c r="BJ25" s="420"/>
      <c r="BK25" s="420"/>
      <c r="BL25" s="420"/>
      <c r="BM25" s="421"/>
      <c r="BN25" s="422">
        <v>20669073</v>
      </c>
      <c r="BO25" s="423"/>
      <c r="BP25" s="423"/>
      <c r="BQ25" s="423"/>
      <c r="BR25" s="423"/>
      <c r="BS25" s="423"/>
      <c r="BT25" s="423"/>
      <c r="BU25" s="424"/>
      <c r="BV25" s="422">
        <v>19815627</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175</v>
      </c>
      <c r="F26" s="401"/>
      <c r="G26" s="401"/>
      <c r="H26" s="401"/>
      <c r="I26" s="401"/>
      <c r="J26" s="401"/>
      <c r="K26" s="402"/>
      <c r="L26" s="403">
        <v>1</v>
      </c>
      <c r="M26" s="404"/>
      <c r="N26" s="404"/>
      <c r="O26" s="404"/>
      <c r="P26" s="405"/>
      <c r="Q26" s="403">
        <v>7440</v>
      </c>
      <c r="R26" s="404"/>
      <c r="S26" s="404"/>
      <c r="T26" s="404"/>
      <c r="U26" s="404"/>
      <c r="V26" s="405"/>
      <c r="W26" s="469"/>
      <c r="X26" s="460"/>
      <c r="Y26" s="461"/>
      <c r="Z26" s="400" t="s">
        <v>176</v>
      </c>
      <c r="AA26" s="482"/>
      <c r="AB26" s="482"/>
      <c r="AC26" s="482"/>
      <c r="AD26" s="482"/>
      <c r="AE26" s="482"/>
      <c r="AF26" s="482"/>
      <c r="AG26" s="483"/>
      <c r="AH26" s="403">
        <v>196</v>
      </c>
      <c r="AI26" s="404"/>
      <c r="AJ26" s="404"/>
      <c r="AK26" s="404"/>
      <c r="AL26" s="405"/>
      <c r="AM26" s="403">
        <v>693056</v>
      </c>
      <c r="AN26" s="404"/>
      <c r="AO26" s="404"/>
      <c r="AP26" s="404"/>
      <c r="AQ26" s="404"/>
      <c r="AR26" s="405"/>
      <c r="AS26" s="403">
        <v>3536</v>
      </c>
      <c r="AT26" s="404"/>
      <c r="AU26" s="404"/>
      <c r="AV26" s="404"/>
      <c r="AW26" s="404"/>
      <c r="AX26" s="406"/>
      <c r="AY26" s="436" t="s">
        <v>177</v>
      </c>
      <c r="AZ26" s="437"/>
      <c r="BA26" s="437"/>
      <c r="BB26" s="437"/>
      <c r="BC26" s="437"/>
      <c r="BD26" s="437"/>
      <c r="BE26" s="437"/>
      <c r="BF26" s="437"/>
      <c r="BG26" s="437"/>
      <c r="BH26" s="437"/>
      <c r="BI26" s="437"/>
      <c r="BJ26" s="437"/>
      <c r="BK26" s="437"/>
      <c r="BL26" s="437"/>
      <c r="BM26" s="438"/>
      <c r="BN26" s="427" t="s">
        <v>135</v>
      </c>
      <c r="BO26" s="428"/>
      <c r="BP26" s="428"/>
      <c r="BQ26" s="428"/>
      <c r="BR26" s="428"/>
      <c r="BS26" s="428"/>
      <c r="BT26" s="428"/>
      <c r="BU26" s="429"/>
      <c r="BV26" s="427" t="s">
        <v>127</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178</v>
      </c>
      <c r="F27" s="401"/>
      <c r="G27" s="401"/>
      <c r="H27" s="401"/>
      <c r="I27" s="401"/>
      <c r="J27" s="401"/>
      <c r="K27" s="402"/>
      <c r="L27" s="403">
        <v>1</v>
      </c>
      <c r="M27" s="404"/>
      <c r="N27" s="404"/>
      <c r="O27" s="404"/>
      <c r="P27" s="405"/>
      <c r="Q27" s="403">
        <v>7240</v>
      </c>
      <c r="R27" s="404"/>
      <c r="S27" s="404"/>
      <c r="T27" s="404"/>
      <c r="U27" s="404"/>
      <c r="V27" s="405"/>
      <c r="W27" s="469"/>
      <c r="X27" s="460"/>
      <c r="Y27" s="461"/>
      <c r="Z27" s="400" t="s">
        <v>179</v>
      </c>
      <c r="AA27" s="401"/>
      <c r="AB27" s="401"/>
      <c r="AC27" s="401"/>
      <c r="AD27" s="401"/>
      <c r="AE27" s="401"/>
      <c r="AF27" s="401"/>
      <c r="AG27" s="402"/>
      <c r="AH27" s="403">
        <v>63</v>
      </c>
      <c r="AI27" s="404"/>
      <c r="AJ27" s="404"/>
      <c r="AK27" s="404"/>
      <c r="AL27" s="405"/>
      <c r="AM27" s="403">
        <v>212399</v>
      </c>
      <c r="AN27" s="404"/>
      <c r="AO27" s="404"/>
      <c r="AP27" s="404"/>
      <c r="AQ27" s="404"/>
      <c r="AR27" s="405"/>
      <c r="AS27" s="403">
        <v>3371</v>
      </c>
      <c r="AT27" s="404"/>
      <c r="AU27" s="404"/>
      <c r="AV27" s="404"/>
      <c r="AW27" s="404"/>
      <c r="AX27" s="406"/>
      <c r="AY27" s="433" t="s">
        <v>180</v>
      </c>
      <c r="AZ27" s="434"/>
      <c r="BA27" s="434"/>
      <c r="BB27" s="434"/>
      <c r="BC27" s="434"/>
      <c r="BD27" s="434"/>
      <c r="BE27" s="434"/>
      <c r="BF27" s="434"/>
      <c r="BG27" s="434"/>
      <c r="BH27" s="434"/>
      <c r="BI27" s="434"/>
      <c r="BJ27" s="434"/>
      <c r="BK27" s="434"/>
      <c r="BL27" s="434"/>
      <c r="BM27" s="435"/>
      <c r="BN27" s="430">
        <v>2058221</v>
      </c>
      <c r="BO27" s="431"/>
      <c r="BP27" s="431"/>
      <c r="BQ27" s="431"/>
      <c r="BR27" s="431"/>
      <c r="BS27" s="431"/>
      <c r="BT27" s="431"/>
      <c r="BU27" s="432"/>
      <c r="BV27" s="430">
        <v>2058163</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181</v>
      </c>
      <c r="F28" s="401"/>
      <c r="G28" s="401"/>
      <c r="H28" s="401"/>
      <c r="I28" s="401"/>
      <c r="J28" s="401"/>
      <c r="K28" s="402"/>
      <c r="L28" s="403">
        <v>1</v>
      </c>
      <c r="M28" s="404"/>
      <c r="N28" s="404"/>
      <c r="O28" s="404"/>
      <c r="P28" s="405"/>
      <c r="Q28" s="403">
        <v>6520</v>
      </c>
      <c r="R28" s="404"/>
      <c r="S28" s="404"/>
      <c r="T28" s="404"/>
      <c r="U28" s="404"/>
      <c r="V28" s="405"/>
      <c r="W28" s="469"/>
      <c r="X28" s="460"/>
      <c r="Y28" s="461"/>
      <c r="Z28" s="400" t="s">
        <v>182</v>
      </c>
      <c r="AA28" s="401"/>
      <c r="AB28" s="401"/>
      <c r="AC28" s="401"/>
      <c r="AD28" s="401"/>
      <c r="AE28" s="401"/>
      <c r="AF28" s="401"/>
      <c r="AG28" s="402"/>
      <c r="AH28" s="403" t="s">
        <v>127</v>
      </c>
      <c r="AI28" s="404"/>
      <c r="AJ28" s="404"/>
      <c r="AK28" s="404"/>
      <c r="AL28" s="405"/>
      <c r="AM28" s="403" t="s">
        <v>135</v>
      </c>
      <c r="AN28" s="404"/>
      <c r="AO28" s="404"/>
      <c r="AP28" s="404"/>
      <c r="AQ28" s="404"/>
      <c r="AR28" s="405"/>
      <c r="AS28" s="403" t="s">
        <v>135</v>
      </c>
      <c r="AT28" s="404"/>
      <c r="AU28" s="404"/>
      <c r="AV28" s="404"/>
      <c r="AW28" s="404"/>
      <c r="AX28" s="406"/>
      <c r="AY28" s="410" t="s">
        <v>183</v>
      </c>
      <c r="AZ28" s="411"/>
      <c r="BA28" s="411"/>
      <c r="BB28" s="412"/>
      <c r="BC28" s="419" t="s">
        <v>48</v>
      </c>
      <c r="BD28" s="420"/>
      <c r="BE28" s="420"/>
      <c r="BF28" s="420"/>
      <c r="BG28" s="420"/>
      <c r="BH28" s="420"/>
      <c r="BI28" s="420"/>
      <c r="BJ28" s="420"/>
      <c r="BK28" s="420"/>
      <c r="BL28" s="420"/>
      <c r="BM28" s="421"/>
      <c r="BN28" s="422">
        <v>19024945</v>
      </c>
      <c r="BO28" s="423"/>
      <c r="BP28" s="423"/>
      <c r="BQ28" s="423"/>
      <c r="BR28" s="423"/>
      <c r="BS28" s="423"/>
      <c r="BT28" s="423"/>
      <c r="BU28" s="424"/>
      <c r="BV28" s="422">
        <v>17206579</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184</v>
      </c>
      <c r="F29" s="401"/>
      <c r="G29" s="401"/>
      <c r="H29" s="401"/>
      <c r="I29" s="401"/>
      <c r="J29" s="401"/>
      <c r="K29" s="402"/>
      <c r="L29" s="403">
        <v>40</v>
      </c>
      <c r="M29" s="404"/>
      <c r="N29" s="404"/>
      <c r="O29" s="404"/>
      <c r="P29" s="405"/>
      <c r="Q29" s="403">
        <v>6040</v>
      </c>
      <c r="R29" s="404"/>
      <c r="S29" s="404"/>
      <c r="T29" s="404"/>
      <c r="U29" s="404"/>
      <c r="V29" s="405"/>
      <c r="W29" s="470"/>
      <c r="X29" s="471"/>
      <c r="Y29" s="472"/>
      <c r="Z29" s="400" t="s">
        <v>185</v>
      </c>
      <c r="AA29" s="401"/>
      <c r="AB29" s="401"/>
      <c r="AC29" s="401"/>
      <c r="AD29" s="401"/>
      <c r="AE29" s="401"/>
      <c r="AF29" s="401"/>
      <c r="AG29" s="402"/>
      <c r="AH29" s="403">
        <v>2992</v>
      </c>
      <c r="AI29" s="404"/>
      <c r="AJ29" s="404"/>
      <c r="AK29" s="404"/>
      <c r="AL29" s="405"/>
      <c r="AM29" s="403">
        <v>9819519</v>
      </c>
      <c r="AN29" s="404"/>
      <c r="AO29" s="404"/>
      <c r="AP29" s="404"/>
      <c r="AQ29" s="404"/>
      <c r="AR29" s="405"/>
      <c r="AS29" s="403">
        <v>3282</v>
      </c>
      <c r="AT29" s="404"/>
      <c r="AU29" s="404"/>
      <c r="AV29" s="404"/>
      <c r="AW29" s="404"/>
      <c r="AX29" s="406"/>
      <c r="AY29" s="413"/>
      <c r="AZ29" s="414"/>
      <c r="BA29" s="414"/>
      <c r="BB29" s="415"/>
      <c r="BC29" s="407" t="s">
        <v>186</v>
      </c>
      <c r="BD29" s="408"/>
      <c r="BE29" s="408"/>
      <c r="BF29" s="408"/>
      <c r="BG29" s="408"/>
      <c r="BH29" s="408"/>
      <c r="BI29" s="408"/>
      <c r="BJ29" s="408"/>
      <c r="BK29" s="408"/>
      <c r="BL29" s="408"/>
      <c r="BM29" s="409"/>
      <c r="BN29" s="427" t="s">
        <v>127</v>
      </c>
      <c r="BO29" s="428"/>
      <c r="BP29" s="428"/>
      <c r="BQ29" s="428"/>
      <c r="BR29" s="428"/>
      <c r="BS29" s="428"/>
      <c r="BT29" s="428"/>
      <c r="BU29" s="429"/>
      <c r="BV29" s="427" t="s">
        <v>135</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187</v>
      </c>
      <c r="X30" s="480"/>
      <c r="Y30" s="480"/>
      <c r="Z30" s="480"/>
      <c r="AA30" s="480"/>
      <c r="AB30" s="480"/>
      <c r="AC30" s="480"/>
      <c r="AD30" s="480"/>
      <c r="AE30" s="480"/>
      <c r="AF30" s="480"/>
      <c r="AG30" s="481"/>
      <c r="AH30" s="391">
        <v>102.1</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12638398</v>
      </c>
      <c r="BO30" s="431"/>
      <c r="BP30" s="431"/>
      <c r="BQ30" s="431"/>
      <c r="BR30" s="431"/>
      <c r="BS30" s="431"/>
      <c r="BT30" s="431"/>
      <c r="BU30" s="432"/>
      <c r="BV30" s="430">
        <v>11375783</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194</v>
      </c>
      <c r="D33" s="390"/>
      <c r="E33" s="389" t="s">
        <v>195</v>
      </c>
      <c r="F33" s="389"/>
      <c r="G33" s="389"/>
      <c r="H33" s="389"/>
      <c r="I33" s="389"/>
      <c r="J33" s="389"/>
      <c r="K33" s="389"/>
      <c r="L33" s="389"/>
      <c r="M33" s="389"/>
      <c r="N33" s="389"/>
      <c r="O33" s="389"/>
      <c r="P33" s="389"/>
      <c r="Q33" s="389"/>
      <c r="R33" s="389"/>
      <c r="S33" s="389"/>
      <c r="T33" s="215"/>
      <c r="U33" s="390" t="s">
        <v>196</v>
      </c>
      <c r="V33" s="390"/>
      <c r="W33" s="389" t="s">
        <v>195</v>
      </c>
      <c r="X33" s="389"/>
      <c r="Y33" s="389"/>
      <c r="Z33" s="389"/>
      <c r="AA33" s="389"/>
      <c r="AB33" s="389"/>
      <c r="AC33" s="389"/>
      <c r="AD33" s="389"/>
      <c r="AE33" s="389"/>
      <c r="AF33" s="389"/>
      <c r="AG33" s="389"/>
      <c r="AH33" s="389"/>
      <c r="AI33" s="389"/>
      <c r="AJ33" s="389"/>
      <c r="AK33" s="389"/>
      <c r="AL33" s="215"/>
      <c r="AM33" s="390" t="s">
        <v>197</v>
      </c>
      <c r="AN33" s="390"/>
      <c r="AO33" s="389" t="s">
        <v>198</v>
      </c>
      <c r="AP33" s="389"/>
      <c r="AQ33" s="389"/>
      <c r="AR33" s="389"/>
      <c r="AS33" s="389"/>
      <c r="AT33" s="389"/>
      <c r="AU33" s="389"/>
      <c r="AV33" s="389"/>
      <c r="AW33" s="389"/>
      <c r="AX33" s="389"/>
      <c r="AY33" s="389"/>
      <c r="AZ33" s="389"/>
      <c r="BA33" s="389"/>
      <c r="BB33" s="389"/>
      <c r="BC33" s="389"/>
      <c r="BD33" s="216"/>
      <c r="BE33" s="389" t="s">
        <v>199</v>
      </c>
      <c r="BF33" s="389"/>
      <c r="BG33" s="389" t="s">
        <v>200</v>
      </c>
      <c r="BH33" s="389"/>
      <c r="BI33" s="389"/>
      <c r="BJ33" s="389"/>
      <c r="BK33" s="389"/>
      <c r="BL33" s="389"/>
      <c r="BM33" s="389"/>
      <c r="BN33" s="389"/>
      <c r="BO33" s="389"/>
      <c r="BP33" s="389"/>
      <c r="BQ33" s="389"/>
      <c r="BR33" s="389"/>
      <c r="BS33" s="389"/>
      <c r="BT33" s="389"/>
      <c r="BU33" s="389"/>
      <c r="BV33" s="216"/>
      <c r="BW33" s="390" t="s">
        <v>199</v>
      </c>
      <c r="BX33" s="390"/>
      <c r="BY33" s="389" t="s">
        <v>201</v>
      </c>
      <c r="BZ33" s="389"/>
      <c r="CA33" s="389"/>
      <c r="CB33" s="389"/>
      <c r="CC33" s="389"/>
      <c r="CD33" s="389"/>
      <c r="CE33" s="389"/>
      <c r="CF33" s="389"/>
      <c r="CG33" s="389"/>
      <c r="CH33" s="389"/>
      <c r="CI33" s="389"/>
      <c r="CJ33" s="389"/>
      <c r="CK33" s="389"/>
      <c r="CL33" s="389"/>
      <c r="CM33" s="389"/>
      <c r="CN33" s="215"/>
      <c r="CO33" s="390" t="s">
        <v>197</v>
      </c>
      <c r="CP33" s="390"/>
      <c r="CQ33" s="389" t="s">
        <v>202</v>
      </c>
      <c r="CR33" s="389"/>
      <c r="CS33" s="389"/>
      <c r="CT33" s="389"/>
      <c r="CU33" s="389"/>
      <c r="CV33" s="389"/>
      <c r="CW33" s="389"/>
      <c r="CX33" s="389"/>
      <c r="CY33" s="389"/>
      <c r="CZ33" s="389"/>
      <c r="DA33" s="389"/>
      <c r="DB33" s="389"/>
      <c r="DC33" s="389"/>
      <c r="DD33" s="389"/>
      <c r="DE33" s="389"/>
      <c r="DF33" s="215"/>
      <c r="DG33" s="388" t="s">
        <v>203</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5</v>
      </c>
      <c r="AN34" s="386"/>
      <c r="AO34" s="385" t="str">
        <f>IF('各会計、関係団体の財政状況及び健全化判断比率'!B31="","",'各会計、関係団体の財政状況及び健全化判断比率'!B31)</f>
        <v>病院事業会計</v>
      </c>
      <c r="AP34" s="385"/>
      <c r="AQ34" s="385"/>
      <c r="AR34" s="385"/>
      <c r="AS34" s="385"/>
      <c r="AT34" s="385"/>
      <c r="AU34" s="385"/>
      <c r="AV34" s="385"/>
      <c r="AW34" s="385"/>
      <c r="AX34" s="385"/>
      <c r="AY34" s="385"/>
      <c r="AZ34" s="385"/>
      <c r="BA34" s="385"/>
      <c r="BB34" s="385"/>
      <c r="BC34" s="385"/>
      <c r="BD34" s="213"/>
      <c r="BE34" s="386" t="str">
        <f>IF(BG34="","",MAX(C34:D43,U34:V43,AM34:AN43)+1)</f>
        <v/>
      </c>
      <c r="BF34" s="386"/>
      <c r="BG34" s="385"/>
      <c r="BH34" s="385"/>
      <c r="BI34" s="385"/>
      <c r="BJ34" s="385"/>
      <c r="BK34" s="385"/>
      <c r="BL34" s="385"/>
      <c r="BM34" s="385"/>
      <c r="BN34" s="385"/>
      <c r="BO34" s="385"/>
      <c r="BP34" s="385"/>
      <c r="BQ34" s="385"/>
      <c r="BR34" s="385"/>
      <c r="BS34" s="385"/>
      <c r="BT34" s="385"/>
      <c r="BU34" s="385"/>
      <c r="BV34" s="213"/>
      <c r="BW34" s="386">
        <f>IF(BY34="","",MAX(C34:D43,U34:V43,AM34:AN43,BE34:BF43)+1)</f>
        <v>7</v>
      </c>
      <c r="BX34" s="386"/>
      <c r="BY34" s="385" t="str">
        <f>IF('各会計、関係団体の財政状況及び健全化判断比率'!B68="","",'各会計、関係団体の財政状況及び健全化判断比率'!B68)</f>
        <v>千葉県市町村総合事務組合（一般会計）</v>
      </c>
      <c r="BZ34" s="385"/>
      <c r="CA34" s="385"/>
      <c r="CB34" s="385"/>
      <c r="CC34" s="385"/>
      <c r="CD34" s="385"/>
      <c r="CE34" s="385"/>
      <c r="CF34" s="385"/>
      <c r="CG34" s="385"/>
      <c r="CH34" s="385"/>
      <c r="CI34" s="385"/>
      <c r="CJ34" s="385"/>
      <c r="CK34" s="385"/>
      <c r="CL34" s="385"/>
      <c r="CM34" s="385"/>
      <c r="CN34" s="213"/>
      <c r="CO34" s="386">
        <f>IF(CQ34="","",MAX(C34:D43,U34:V43,AM34:AN43,BE34:BF43,BW34:BX43)+1)</f>
        <v>13</v>
      </c>
      <c r="CP34" s="386"/>
      <c r="CQ34" s="385" t="str">
        <f>IF('各会計、関係団体の財政状況及び健全化判断比率'!BS7="","",'各会計、関係団体の財政状況及び健全化判断比率'!BS7)</f>
        <v>市川市清掃公社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介護保険特別会計</v>
      </c>
      <c r="X35" s="385"/>
      <c r="Y35" s="385"/>
      <c r="Z35" s="385"/>
      <c r="AA35" s="385"/>
      <c r="AB35" s="385"/>
      <c r="AC35" s="385"/>
      <c r="AD35" s="385"/>
      <c r="AE35" s="385"/>
      <c r="AF35" s="385"/>
      <c r="AG35" s="385"/>
      <c r="AH35" s="385"/>
      <c r="AI35" s="385"/>
      <c r="AJ35" s="385"/>
      <c r="AK35" s="385"/>
      <c r="AL35" s="213"/>
      <c r="AM35" s="386">
        <f t="shared" ref="AM35:AM43" si="0">IF(AO35="","",AM34+1)</f>
        <v>6</v>
      </c>
      <c r="AN35" s="386"/>
      <c r="AO35" s="385" t="str">
        <f>IF('各会計、関係団体の財政状況及び健全化判断比率'!B32="","",'各会計、関係団体の財政状況及び健全化判断比率'!B32)</f>
        <v>下水道事業会計</v>
      </c>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8</v>
      </c>
      <c r="BX35" s="386"/>
      <c r="BY35" s="385" t="str">
        <f>IF('各会計、関係団体の財政状況及び健全化判断比率'!B69="","",'各会計、関係団体の財政状況及び健全化判断比率'!B69)</f>
        <v>千葉県市町村総合事務組合（千葉県自治会館管理運営特別会計）</v>
      </c>
      <c r="BZ35" s="385"/>
      <c r="CA35" s="385"/>
      <c r="CB35" s="385"/>
      <c r="CC35" s="385"/>
      <c r="CD35" s="385"/>
      <c r="CE35" s="385"/>
      <c r="CF35" s="385"/>
      <c r="CG35" s="385"/>
      <c r="CH35" s="385"/>
      <c r="CI35" s="385"/>
      <c r="CJ35" s="385"/>
      <c r="CK35" s="385"/>
      <c r="CL35" s="385"/>
      <c r="CM35" s="385"/>
      <c r="CN35" s="213"/>
      <c r="CO35" s="386">
        <f t="shared" ref="CO35:CO43" si="3">IF(CQ35="","",CO34+1)</f>
        <v>14</v>
      </c>
      <c r="CP35" s="386"/>
      <c r="CQ35" s="385" t="str">
        <f>IF('各会計、関係団体の財政状況及び健全化判断比率'!BS8="","",'各会計、関係団体の財政状況及び健全化判断比率'!BS8)</f>
        <v>市川市花と緑のまちづくり財団</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9</v>
      </c>
      <c r="BX36" s="386"/>
      <c r="BY36" s="385" t="str">
        <f>IF('各会計、関係団体の財政状況及び健全化判断比率'!B70="","",'各会計、関係団体の財政状況及び健全化判断比率'!B70)</f>
        <v>千葉県市町村総合事務組合（千葉県自治研修センター特別会計）</v>
      </c>
      <c r="BZ36" s="385"/>
      <c r="CA36" s="385"/>
      <c r="CB36" s="385"/>
      <c r="CC36" s="385"/>
      <c r="CD36" s="385"/>
      <c r="CE36" s="385"/>
      <c r="CF36" s="385"/>
      <c r="CG36" s="385"/>
      <c r="CH36" s="385"/>
      <c r="CI36" s="385"/>
      <c r="CJ36" s="385"/>
      <c r="CK36" s="385"/>
      <c r="CL36" s="385"/>
      <c r="CM36" s="385"/>
      <c r="CN36" s="213"/>
      <c r="CO36" s="386">
        <f t="shared" si="3"/>
        <v>15</v>
      </c>
      <c r="CP36" s="386"/>
      <c r="CQ36" s="385" t="str">
        <f>IF('各会計、関係団体の財政状況及び健全化判断比率'!BS9="","",'各会計、関係団体の財政状況及び健全化判断比率'!BS9)</f>
        <v>市川市文化振興財団</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10</v>
      </c>
      <c r="BX37" s="386"/>
      <c r="BY37" s="385" t="str">
        <f>IF('各会計、関係団体の財政状況及び健全化判断比率'!B71="","",'各会計、関係団体の財政状況及び健全化判断比率'!B71)</f>
        <v>千葉県市町村総合事務組合（千葉県市町村交通災害共済特別会計）</v>
      </c>
      <c r="BZ37" s="385"/>
      <c r="CA37" s="385"/>
      <c r="CB37" s="385"/>
      <c r="CC37" s="385"/>
      <c r="CD37" s="385"/>
      <c r="CE37" s="385"/>
      <c r="CF37" s="385"/>
      <c r="CG37" s="385"/>
      <c r="CH37" s="385"/>
      <c r="CI37" s="385"/>
      <c r="CJ37" s="385"/>
      <c r="CK37" s="385"/>
      <c r="CL37" s="385"/>
      <c r="CM37" s="385"/>
      <c r="CN37" s="213"/>
      <c r="CO37" s="386">
        <f t="shared" si="3"/>
        <v>16</v>
      </c>
      <c r="CP37" s="386"/>
      <c r="CQ37" s="385" t="str">
        <f>IF('各会計、関係団体の財政状況及び健全化判断比率'!BS10="","",'各会計、関係団体の財政状況及び健全化判断比率'!BS10)</f>
        <v>本八幡ビル</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11</v>
      </c>
      <c r="BX38" s="386"/>
      <c r="BY38" s="385" t="str">
        <f>IF('各会計、関係団体の財政状況及び健全化判断比率'!B72="","",'各会計、関係団体の財政状況及び健全化判断比率'!B72)</f>
        <v>千葉県後期高齢者医療広域連合（一般会計）</v>
      </c>
      <c r="BZ38" s="385"/>
      <c r="CA38" s="385"/>
      <c r="CB38" s="385"/>
      <c r="CC38" s="385"/>
      <c r="CD38" s="385"/>
      <c r="CE38" s="385"/>
      <c r="CF38" s="385"/>
      <c r="CG38" s="385"/>
      <c r="CH38" s="385"/>
      <c r="CI38" s="385"/>
      <c r="CJ38" s="385"/>
      <c r="CK38" s="385"/>
      <c r="CL38" s="385"/>
      <c r="CM38" s="385"/>
      <c r="CN38" s="213"/>
      <c r="CO38" s="386">
        <f t="shared" si="3"/>
        <v>17</v>
      </c>
      <c r="CP38" s="386"/>
      <c r="CQ38" s="385" t="str">
        <f>IF('各会計、関係団体の財政状況及び健全化判断比率'!BS11="","",'各会計、関係団体の財政状況及び健全化判断比率'!BS11)</f>
        <v>ジェイコム市川</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12</v>
      </c>
      <c r="BX39" s="386"/>
      <c r="BY39" s="385" t="str">
        <f>IF('各会計、関係団体の財政状況及び健全化判断比率'!B73="","",'各会計、関係団体の財政状況及び健全化判断比率'!B73)</f>
        <v>千葉県後期高齢者医療広域連合（後期高齢者医療特別会計）</v>
      </c>
      <c r="BZ39" s="385"/>
      <c r="CA39" s="385"/>
      <c r="CB39" s="385"/>
      <c r="CC39" s="385"/>
      <c r="CD39" s="385"/>
      <c r="CE39" s="385"/>
      <c r="CF39" s="385"/>
      <c r="CG39" s="385"/>
      <c r="CH39" s="385"/>
      <c r="CI39" s="385"/>
      <c r="CJ39" s="385"/>
      <c r="CK39" s="385"/>
      <c r="CL39" s="385"/>
      <c r="CM39" s="385"/>
      <c r="CN39" s="213"/>
      <c r="CO39" s="386">
        <f t="shared" si="3"/>
        <v>18</v>
      </c>
      <c r="CP39" s="386"/>
      <c r="CQ39" s="385" t="str">
        <f>IF('各会計、関係団体の財政状況及び健全化判断比率'!BS12="","",'各会計、関係団体の財政状況及び健全化判断比率'!BS12)</f>
        <v>市川市土地開発公社</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1tjfKgyui8h3clgL9o+ltkU9tNV2S3pR6Ch7e0SNE0mg/jJ0E1pLjZYNjf1wwvr+oxKJSPie3V6Vv71QOtiKOg==" saltValue="k66HoLPQ1ckPO0e5aUfOK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06" t="s">
        <v>554</v>
      </c>
      <c r="D34" s="1206"/>
      <c r="E34" s="1207"/>
      <c r="F34" s="32">
        <v>4.91</v>
      </c>
      <c r="G34" s="33">
        <v>5.87</v>
      </c>
      <c r="H34" s="33">
        <v>4.5599999999999996</v>
      </c>
      <c r="I34" s="33">
        <v>4.1900000000000004</v>
      </c>
      <c r="J34" s="34">
        <v>5.33</v>
      </c>
      <c r="K34" s="22"/>
      <c r="L34" s="22"/>
      <c r="M34" s="22"/>
      <c r="N34" s="22"/>
      <c r="O34" s="22"/>
      <c r="P34" s="22"/>
    </row>
    <row r="35" spans="1:16" ht="39" customHeight="1" x14ac:dyDescent="0.15">
      <c r="A35" s="22"/>
      <c r="B35" s="35"/>
      <c r="C35" s="1200" t="s">
        <v>555</v>
      </c>
      <c r="D35" s="1201"/>
      <c r="E35" s="1202"/>
      <c r="F35" s="36">
        <v>3.34</v>
      </c>
      <c r="G35" s="37">
        <v>3.05</v>
      </c>
      <c r="H35" s="37">
        <v>2.66</v>
      </c>
      <c r="I35" s="37">
        <v>2.4700000000000002</v>
      </c>
      <c r="J35" s="38">
        <v>2.13</v>
      </c>
      <c r="K35" s="22"/>
      <c r="L35" s="22"/>
      <c r="M35" s="22"/>
      <c r="N35" s="22"/>
      <c r="O35" s="22"/>
      <c r="P35" s="22"/>
    </row>
    <row r="36" spans="1:16" ht="39" customHeight="1" x14ac:dyDescent="0.15">
      <c r="A36" s="22"/>
      <c r="B36" s="35"/>
      <c r="C36" s="1200" t="s">
        <v>556</v>
      </c>
      <c r="D36" s="1201"/>
      <c r="E36" s="1202"/>
      <c r="F36" s="36" t="s">
        <v>505</v>
      </c>
      <c r="G36" s="37" t="s">
        <v>505</v>
      </c>
      <c r="H36" s="37" t="s">
        <v>505</v>
      </c>
      <c r="I36" s="37" t="s">
        <v>505</v>
      </c>
      <c r="J36" s="38">
        <v>0.46</v>
      </c>
      <c r="K36" s="22"/>
      <c r="L36" s="22"/>
      <c r="M36" s="22"/>
      <c r="N36" s="22"/>
      <c r="O36" s="22"/>
      <c r="P36" s="22"/>
    </row>
    <row r="37" spans="1:16" ht="39" customHeight="1" x14ac:dyDescent="0.15">
      <c r="A37" s="22"/>
      <c r="B37" s="35"/>
      <c r="C37" s="1200" t="s">
        <v>557</v>
      </c>
      <c r="D37" s="1201"/>
      <c r="E37" s="1202"/>
      <c r="F37" s="36">
        <v>0.37</v>
      </c>
      <c r="G37" s="37">
        <v>0.81</v>
      </c>
      <c r="H37" s="37">
        <v>0.53</v>
      </c>
      <c r="I37" s="37">
        <v>0.47</v>
      </c>
      <c r="J37" s="38">
        <v>0.36</v>
      </c>
      <c r="K37" s="22"/>
      <c r="L37" s="22"/>
      <c r="M37" s="22"/>
      <c r="N37" s="22"/>
      <c r="O37" s="22"/>
      <c r="P37" s="22"/>
    </row>
    <row r="38" spans="1:16" ht="39" customHeight="1" x14ac:dyDescent="0.15">
      <c r="A38" s="22"/>
      <c r="B38" s="35"/>
      <c r="C38" s="1200" t="s">
        <v>558</v>
      </c>
      <c r="D38" s="1201"/>
      <c r="E38" s="1202"/>
      <c r="F38" s="36">
        <v>1.73</v>
      </c>
      <c r="G38" s="37">
        <v>0.9</v>
      </c>
      <c r="H38" s="37">
        <v>0.82</v>
      </c>
      <c r="I38" s="37">
        <v>0.83</v>
      </c>
      <c r="J38" s="38">
        <v>0.21</v>
      </c>
      <c r="K38" s="22"/>
      <c r="L38" s="22"/>
      <c r="M38" s="22"/>
      <c r="N38" s="22"/>
      <c r="O38" s="22"/>
      <c r="P38" s="22"/>
    </row>
    <row r="39" spans="1:16" ht="39" customHeight="1" x14ac:dyDescent="0.15">
      <c r="A39" s="22"/>
      <c r="B39" s="35"/>
      <c r="C39" s="1200" t="s">
        <v>559</v>
      </c>
      <c r="D39" s="1201"/>
      <c r="E39" s="1202"/>
      <c r="F39" s="36">
        <v>0.01</v>
      </c>
      <c r="G39" s="37">
        <v>0.01</v>
      </c>
      <c r="H39" s="37">
        <v>0.01</v>
      </c>
      <c r="I39" s="37">
        <v>0.01</v>
      </c>
      <c r="J39" s="38">
        <v>0.02</v>
      </c>
      <c r="K39" s="22"/>
      <c r="L39" s="22"/>
      <c r="M39" s="22"/>
      <c r="N39" s="22"/>
      <c r="O39" s="22"/>
      <c r="P39" s="22"/>
    </row>
    <row r="40" spans="1:16" ht="39" customHeight="1" x14ac:dyDescent="0.15">
      <c r="A40" s="22"/>
      <c r="B40" s="35"/>
      <c r="C40" s="1200"/>
      <c r="D40" s="1201"/>
      <c r="E40" s="1202"/>
      <c r="F40" s="36"/>
      <c r="G40" s="37"/>
      <c r="H40" s="37"/>
      <c r="I40" s="37"/>
      <c r="J40" s="38"/>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560</v>
      </c>
      <c r="D42" s="1201"/>
      <c r="E42" s="1202"/>
      <c r="F42" s="36" t="s">
        <v>505</v>
      </c>
      <c r="G42" s="37" t="s">
        <v>505</v>
      </c>
      <c r="H42" s="37" t="s">
        <v>505</v>
      </c>
      <c r="I42" s="37" t="s">
        <v>505</v>
      </c>
      <c r="J42" s="38" t="s">
        <v>505</v>
      </c>
      <c r="K42" s="22"/>
      <c r="L42" s="22"/>
      <c r="M42" s="22"/>
      <c r="N42" s="22"/>
      <c r="O42" s="22"/>
      <c r="P42" s="22"/>
    </row>
    <row r="43" spans="1:16" ht="39" customHeight="1" thickBot="1" x14ac:dyDescent="0.2">
      <c r="A43" s="22"/>
      <c r="B43" s="40"/>
      <c r="C43" s="1203" t="s">
        <v>561</v>
      </c>
      <c r="D43" s="1204"/>
      <c r="E43" s="1205"/>
      <c r="F43" s="41">
        <v>0.25</v>
      </c>
      <c r="G43" s="42">
        <v>0.31</v>
      </c>
      <c r="H43" s="42">
        <v>0.28999999999999998</v>
      </c>
      <c r="I43" s="42">
        <v>2.1800000000000002</v>
      </c>
      <c r="J43" s="43" t="s">
        <v>505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tYpfF0s0CxhkMMYW7mIT7lUmd8ZUN+6wZTzQ7lLhl0lDrIyx+PIlJxvqUyk/bmLnJahmSB2FciXJRnTXIgeYw==" saltValue="Qv4uScvmhbWSkxOS+GX9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8384</v>
      </c>
      <c r="L45" s="60">
        <v>7090</v>
      </c>
      <c r="M45" s="60">
        <v>7575</v>
      </c>
      <c r="N45" s="60">
        <v>7623</v>
      </c>
      <c r="O45" s="61">
        <v>8221</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505</v>
      </c>
      <c r="L46" s="64" t="s">
        <v>505</v>
      </c>
      <c r="M46" s="64" t="s">
        <v>505</v>
      </c>
      <c r="N46" s="64">
        <v>83</v>
      </c>
      <c r="O46" s="65" t="s">
        <v>505</v>
      </c>
      <c r="P46" s="48"/>
      <c r="Q46" s="48"/>
      <c r="R46" s="48"/>
      <c r="S46" s="48"/>
      <c r="T46" s="48"/>
      <c r="U46" s="48"/>
    </row>
    <row r="47" spans="1:21" ht="30.75" customHeight="1" x14ac:dyDescent="0.15">
      <c r="A47" s="48"/>
      <c r="B47" s="1228"/>
      <c r="C47" s="1229"/>
      <c r="D47" s="62"/>
      <c r="E47" s="1210" t="s">
        <v>14</v>
      </c>
      <c r="F47" s="1210"/>
      <c r="G47" s="1210"/>
      <c r="H47" s="1210"/>
      <c r="I47" s="1210"/>
      <c r="J47" s="1211"/>
      <c r="K47" s="63">
        <v>67</v>
      </c>
      <c r="L47" s="64">
        <v>50</v>
      </c>
      <c r="M47" s="64">
        <v>33</v>
      </c>
      <c r="N47" s="64">
        <v>17</v>
      </c>
      <c r="O47" s="65" t="s">
        <v>505</v>
      </c>
      <c r="P47" s="48"/>
      <c r="Q47" s="48"/>
      <c r="R47" s="48"/>
      <c r="S47" s="48"/>
      <c r="T47" s="48"/>
      <c r="U47" s="48"/>
    </row>
    <row r="48" spans="1:21" ht="30.75" customHeight="1" x14ac:dyDescent="0.15">
      <c r="A48" s="48"/>
      <c r="B48" s="1228"/>
      <c r="C48" s="1229"/>
      <c r="D48" s="62"/>
      <c r="E48" s="1210" t="s">
        <v>15</v>
      </c>
      <c r="F48" s="1210"/>
      <c r="G48" s="1210"/>
      <c r="H48" s="1210"/>
      <c r="I48" s="1210"/>
      <c r="J48" s="1211"/>
      <c r="K48" s="63">
        <v>1412</v>
      </c>
      <c r="L48" s="64">
        <v>1483</v>
      </c>
      <c r="M48" s="64">
        <v>1302</v>
      </c>
      <c r="N48" s="64">
        <v>1316</v>
      </c>
      <c r="O48" s="65">
        <v>1283</v>
      </c>
      <c r="P48" s="48"/>
      <c r="Q48" s="48"/>
      <c r="R48" s="48"/>
      <c r="S48" s="48"/>
      <c r="T48" s="48"/>
      <c r="U48" s="48"/>
    </row>
    <row r="49" spans="1:21" ht="30.75" customHeight="1" x14ac:dyDescent="0.15">
      <c r="A49" s="48"/>
      <c r="B49" s="1228"/>
      <c r="C49" s="1229"/>
      <c r="D49" s="62"/>
      <c r="E49" s="1210" t="s">
        <v>16</v>
      </c>
      <c r="F49" s="1210"/>
      <c r="G49" s="1210"/>
      <c r="H49" s="1210"/>
      <c r="I49" s="1210"/>
      <c r="J49" s="1211"/>
      <c r="K49" s="63" t="s">
        <v>505</v>
      </c>
      <c r="L49" s="64" t="s">
        <v>505</v>
      </c>
      <c r="M49" s="64" t="s">
        <v>505</v>
      </c>
      <c r="N49" s="64" t="s">
        <v>505</v>
      </c>
      <c r="O49" s="65" t="s">
        <v>505</v>
      </c>
      <c r="P49" s="48"/>
      <c r="Q49" s="48"/>
      <c r="R49" s="48"/>
      <c r="S49" s="48"/>
      <c r="T49" s="48"/>
      <c r="U49" s="48"/>
    </row>
    <row r="50" spans="1:21" ht="30.75" customHeight="1" x14ac:dyDescent="0.15">
      <c r="A50" s="48"/>
      <c r="B50" s="1228"/>
      <c r="C50" s="1229"/>
      <c r="D50" s="62"/>
      <c r="E50" s="1210" t="s">
        <v>17</v>
      </c>
      <c r="F50" s="1210"/>
      <c r="G50" s="1210"/>
      <c r="H50" s="1210"/>
      <c r="I50" s="1210"/>
      <c r="J50" s="1211"/>
      <c r="K50" s="63">
        <v>1469</v>
      </c>
      <c r="L50" s="64">
        <v>1880</v>
      </c>
      <c r="M50" s="64">
        <v>1941</v>
      </c>
      <c r="N50" s="64">
        <v>2232</v>
      </c>
      <c r="O50" s="65">
        <v>1663</v>
      </c>
      <c r="P50" s="48"/>
      <c r="Q50" s="48"/>
      <c r="R50" s="48"/>
      <c r="S50" s="48"/>
      <c r="T50" s="48"/>
      <c r="U50" s="48"/>
    </row>
    <row r="51" spans="1:21" ht="30.75" customHeight="1" x14ac:dyDescent="0.15">
      <c r="A51" s="48"/>
      <c r="B51" s="1230"/>
      <c r="C51" s="1231"/>
      <c r="D51" s="66"/>
      <c r="E51" s="1210" t="s">
        <v>18</v>
      </c>
      <c r="F51" s="1210"/>
      <c r="G51" s="1210"/>
      <c r="H51" s="1210"/>
      <c r="I51" s="1210"/>
      <c r="J51" s="1211"/>
      <c r="K51" s="63" t="s">
        <v>505</v>
      </c>
      <c r="L51" s="64" t="s">
        <v>505</v>
      </c>
      <c r="M51" s="64" t="s">
        <v>505</v>
      </c>
      <c r="N51" s="64" t="s">
        <v>505</v>
      </c>
      <c r="O51" s="65" t="s">
        <v>505</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11855</v>
      </c>
      <c r="L52" s="64">
        <v>10482</v>
      </c>
      <c r="M52" s="64">
        <v>10267</v>
      </c>
      <c r="N52" s="64">
        <v>10159</v>
      </c>
      <c r="O52" s="65">
        <v>9681</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-523</v>
      </c>
      <c r="L53" s="69">
        <v>21</v>
      </c>
      <c r="M53" s="69">
        <v>584</v>
      </c>
      <c r="N53" s="69">
        <v>1112</v>
      </c>
      <c r="O53" s="70">
        <v>1486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562</v>
      </c>
      <c r="L56" s="80" t="s">
        <v>563</v>
      </c>
      <c r="M56" s="80" t="s">
        <v>564</v>
      </c>
      <c r="N56" s="80" t="s">
        <v>565</v>
      </c>
      <c r="O56" s="81" t="s">
        <v>566</v>
      </c>
      <c r="P56" s="48"/>
      <c r="Q56" s="48"/>
      <c r="R56" s="48"/>
      <c r="S56" s="48"/>
      <c r="T56" s="48"/>
      <c r="U56" s="48"/>
    </row>
    <row r="57" spans="1:21" ht="31.5" customHeight="1" x14ac:dyDescent="0.15">
      <c r="B57" s="1216" t="s">
        <v>25</v>
      </c>
      <c r="C57" s="1217"/>
      <c r="D57" s="1220" t="s">
        <v>26</v>
      </c>
      <c r="E57" s="1221"/>
      <c r="F57" s="1221"/>
      <c r="G57" s="1221"/>
      <c r="H57" s="1221"/>
      <c r="I57" s="1221"/>
      <c r="J57" s="1222"/>
      <c r="K57" s="82">
        <v>214</v>
      </c>
      <c r="L57" s="83">
        <v>214</v>
      </c>
      <c r="M57" s="83">
        <v>215</v>
      </c>
      <c r="N57" s="83" t="s">
        <v>505</v>
      </c>
      <c r="O57" s="84" t="s">
        <v>505</v>
      </c>
    </row>
    <row r="58" spans="1:21" ht="31.5" customHeight="1" thickBot="1" x14ac:dyDescent="0.2">
      <c r="B58" s="1218"/>
      <c r="C58" s="1219"/>
      <c r="D58" s="1223" t="s">
        <v>27</v>
      </c>
      <c r="E58" s="1224"/>
      <c r="F58" s="1224"/>
      <c r="G58" s="1224"/>
      <c r="H58" s="1224"/>
      <c r="I58" s="1224"/>
      <c r="J58" s="1225"/>
      <c r="K58" s="85">
        <v>167</v>
      </c>
      <c r="L58" s="86">
        <v>150</v>
      </c>
      <c r="M58" s="86">
        <v>117</v>
      </c>
      <c r="N58" s="86">
        <v>67</v>
      </c>
      <c r="O58" s="87" t="s">
        <v>505</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a0gI+BLCjGU8Z195NqZaU0syJDwaKgDlB9jiaeglgC6rja90nkcLh25CGTBy0ThUGEg6bb7ZPO7uwuQa6QOXw==" saltValue="DXGzA3zoCBCnQYRwGoCTr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548</v>
      </c>
      <c r="J40" s="99" t="s">
        <v>549</v>
      </c>
      <c r="K40" s="99" t="s">
        <v>550</v>
      </c>
      <c r="L40" s="99" t="s">
        <v>551</v>
      </c>
      <c r="M40" s="100" t="s">
        <v>552</v>
      </c>
    </row>
    <row r="41" spans="2:13" ht="27.75" customHeight="1" x14ac:dyDescent="0.15">
      <c r="B41" s="1246" t="s">
        <v>30</v>
      </c>
      <c r="C41" s="1247"/>
      <c r="D41" s="101"/>
      <c r="E41" s="1248" t="s">
        <v>31</v>
      </c>
      <c r="F41" s="1248"/>
      <c r="G41" s="1248"/>
      <c r="H41" s="1249"/>
      <c r="I41" s="102">
        <v>61961</v>
      </c>
      <c r="J41" s="103">
        <v>60294</v>
      </c>
      <c r="K41" s="103">
        <v>60022</v>
      </c>
      <c r="L41" s="103">
        <v>61690</v>
      </c>
      <c r="M41" s="104">
        <v>57368</v>
      </c>
    </row>
    <row r="42" spans="2:13" ht="27.75" customHeight="1" x14ac:dyDescent="0.15">
      <c r="B42" s="1236"/>
      <c r="C42" s="1237"/>
      <c r="D42" s="105"/>
      <c r="E42" s="1240" t="s">
        <v>32</v>
      </c>
      <c r="F42" s="1240"/>
      <c r="G42" s="1240"/>
      <c r="H42" s="1241"/>
      <c r="I42" s="106">
        <v>8655</v>
      </c>
      <c r="J42" s="107">
        <v>7304</v>
      </c>
      <c r="K42" s="107">
        <v>5974</v>
      </c>
      <c r="L42" s="107">
        <v>4943</v>
      </c>
      <c r="M42" s="108">
        <v>6419</v>
      </c>
    </row>
    <row r="43" spans="2:13" ht="27.75" customHeight="1" x14ac:dyDescent="0.15">
      <c r="B43" s="1236"/>
      <c r="C43" s="1237"/>
      <c r="D43" s="105"/>
      <c r="E43" s="1240" t="s">
        <v>33</v>
      </c>
      <c r="F43" s="1240"/>
      <c r="G43" s="1240"/>
      <c r="H43" s="1241"/>
      <c r="I43" s="106">
        <v>14986</v>
      </c>
      <c r="J43" s="107">
        <v>15898</v>
      </c>
      <c r="K43" s="107">
        <v>15507</v>
      </c>
      <c r="L43" s="107">
        <v>16154</v>
      </c>
      <c r="M43" s="108">
        <v>15972</v>
      </c>
    </row>
    <row r="44" spans="2:13" ht="27.75" customHeight="1" x14ac:dyDescent="0.15">
      <c r="B44" s="1236"/>
      <c r="C44" s="1237"/>
      <c r="D44" s="105"/>
      <c r="E44" s="1240" t="s">
        <v>34</v>
      </c>
      <c r="F44" s="1240"/>
      <c r="G44" s="1240"/>
      <c r="H44" s="1241"/>
      <c r="I44" s="106" t="s">
        <v>505</v>
      </c>
      <c r="J44" s="107" t="s">
        <v>505</v>
      </c>
      <c r="K44" s="107" t="s">
        <v>505</v>
      </c>
      <c r="L44" s="107" t="s">
        <v>505</v>
      </c>
      <c r="M44" s="108" t="s">
        <v>505</v>
      </c>
    </row>
    <row r="45" spans="2:13" ht="27.75" customHeight="1" x14ac:dyDescent="0.15">
      <c r="B45" s="1236"/>
      <c r="C45" s="1237"/>
      <c r="D45" s="105"/>
      <c r="E45" s="1240" t="s">
        <v>35</v>
      </c>
      <c r="F45" s="1240"/>
      <c r="G45" s="1240"/>
      <c r="H45" s="1241"/>
      <c r="I45" s="106">
        <v>29460</v>
      </c>
      <c r="J45" s="107">
        <v>27296</v>
      </c>
      <c r="K45" s="107">
        <v>25967</v>
      </c>
      <c r="L45" s="107">
        <v>25080</v>
      </c>
      <c r="M45" s="108">
        <v>23591</v>
      </c>
    </row>
    <row r="46" spans="2:13" ht="27.75" customHeight="1" x14ac:dyDescent="0.15">
      <c r="B46" s="1236"/>
      <c r="C46" s="1237"/>
      <c r="D46" s="109"/>
      <c r="E46" s="1240" t="s">
        <v>36</v>
      </c>
      <c r="F46" s="1240"/>
      <c r="G46" s="1240"/>
      <c r="H46" s="1241"/>
      <c r="I46" s="106">
        <v>22</v>
      </c>
      <c r="J46" s="107">
        <v>10</v>
      </c>
      <c r="K46" s="107">
        <v>12</v>
      </c>
      <c r="L46" s="107">
        <v>33</v>
      </c>
      <c r="M46" s="108">
        <v>20</v>
      </c>
    </row>
    <row r="47" spans="2:13" ht="27.75" customHeight="1" x14ac:dyDescent="0.15">
      <c r="B47" s="1236"/>
      <c r="C47" s="1237"/>
      <c r="D47" s="110"/>
      <c r="E47" s="1250" t="s">
        <v>37</v>
      </c>
      <c r="F47" s="1251"/>
      <c r="G47" s="1251"/>
      <c r="H47" s="1252"/>
      <c r="I47" s="106" t="s">
        <v>505</v>
      </c>
      <c r="J47" s="107" t="s">
        <v>505</v>
      </c>
      <c r="K47" s="107" t="s">
        <v>505</v>
      </c>
      <c r="L47" s="107" t="s">
        <v>505</v>
      </c>
      <c r="M47" s="108" t="s">
        <v>505</v>
      </c>
    </row>
    <row r="48" spans="2:13" ht="27.75" customHeight="1" x14ac:dyDescent="0.15">
      <c r="B48" s="1236"/>
      <c r="C48" s="1237"/>
      <c r="D48" s="105"/>
      <c r="E48" s="1240" t="s">
        <v>38</v>
      </c>
      <c r="F48" s="1240"/>
      <c r="G48" s="1240"/>
      <c r="H48" s="1241"/>
      <c r="I48" s="106" t="s">
        <v>505</v>
      </c>
      <c r="J48" s="107" t="s">
        <v>505</v>
      </c>
      <c r="K48" s="107" t="s">
        <v>505</v>
      </c>
      <c r="L48" s="107" t="s">
        <v>505</v>
      </c>
      <c r="M48" s="108" t="s">
        <v>505</v>
      </c>
    </row>
    <row r="49" spans="2:13" ht="27.75" customHeight="1" x14ac:dyDescent="0.15">
      <c r="B49" s="1238"/>
      <c r="C49" s="1239"/>
      <c r="D49" s="105"/>
      <c r="E49" s="1240" t="s">
        <v>39</v>
      </c>
      <c r="F49" s="1240"/>
      <c r="G49" s="1240"/>
      <c r="H49" s="1241"/>
      <c r="I49" s="106" t="s">
        <v>505</v>
      </c>
      <c r="J49" s="107" t="s">
        <v>505</v>
      </c>
      <c r="K49" s="107" t="s">
        <v>505</v>
      </c>
      <c r="L49" s="107" t="s">
        <v>505</v>
      </c>
      <c r="M49" s="108" t="s">
        <v>505</v>
      </c>
    </row>
    <row r="50" spans="2:13" ht="27.75" customHeight="1" x14ac:dyDescent="0.15">
      <c r="B50" s="1234" t="s">
        <v>40</v>
      </c>
      <c r="C50" s="1235"/>
      <c r="D50" s="111"/>
      <c r="E50" s="1240" t="s">
        <v>41</v>
      </c>
      <c r="F50" s="1240"/>
      <c r="G50" s="1240"/>
      <c r="H50" s="1241"/>
      <c r="I50" s="106">
        <v>21906</v>
      </c>
      <c r="J50" s="107">
        <v>26376</v>
      </c>
      <c r="K50" s="107">
        <v>30247</v>
      </c>
      <c r="L50" s="107">
        <v>31840</v>
      </c>
      <c r="M50" s="108">
        <v>35072</v>
      </c>
    </row>
    <row r="51" spans="2:13" ht="27.75" customHeight="1" x14ac:dyDescent="0.15">
      <c r="B51" s="1236"/>
      <c r="C51" s="1237"/>
      <c r="D51" s="105"/>
      <c r="E51" s="1240" t="s">
        <v>42</v>
      </c>
      <c r="F51" s="1240"/>
      <c r="G51" s="1240"/>
      <c r="H51" s="1241"/>
      <c r="I51" s="106">
        <v>33353</v>
      </c>
      <c r="J51" s="107">
        <v>32926</v>
      </c>
      <c r="K51" s="107">
        <v>32544</v>
      </c>
      <c r="L51" s="107">
        <v>31452</v>
      </c>
      <c r="M51" s="108">
        <v>30208</v>
      </c>
    </row>
    <row r="52" spans="2:13" ht="27.75" customHeight="1" x14ac:dyDescent="0.15">
      <c r="B52" s="1238"/>
      <c r="C52" s="1239"/>
      <c r="D52" s="105"/>
      <c r="E52" s="1240" t="s">
        <v>43</v>
      </c>
      <c r="F52" s="1240"/>
      <c r="G52" s="1240"/>
      <c r="H52" s="1241"/>
      <c r="I52" s="106">
        <v>65748</v>
      </c>
      <c r="J52" s="107">
        <v>63821</v>
      </c>
      <c r="K52" s="107">
        <v>57959</v>
      </c>
      <c r="L52" s="107">
        <v>56182</v>
      </c>
      <c r="M52" s="108">
        <v>52919</v>
      </c>
    </row>
    <row r="53" spans="2:13" ht="27.75" customHeight="1" thickBot="1" x14ac:dyDescent="0.2">
      <c r="B53" s="1242" t="s">
        <v>44</v>
      </c>
      <c r="C53" s="1243"/>
      <c r="D53" s="112"/>
      <c r="E53" s="1244" t="s">
        <v>45</v>
      </c>
      <c r="F53" s="1244"/>
      <c r="G53" s="1244"/>
      <c r="H53" s="1245"/>
      <c r="I53" s="113">
        <v>-5923</v>
      </c>
      <c r="J53" s="114">
        <v>-12322</v>
      </c>
      <c r="K53" s="114">
        <v>-13268</v>
      </c>
      <c r="L53" s="114">
        <v>-11575</v>
      </c>
      <c r="M53" s="115">
        <v>-14829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6hFZs5f7xbjMnHmTcHe0hhsVufgfAl2efkSGF7tPpEqTUyTByQ5LCv7nrNyZ+RVOJ1TU9P6D+vv1VEofrYsvrA==" saltValue="EKFSKhsimr2cCczm4SSUp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550</v>
      </c>
      <c r="G54" s="124" t="s">
        <v>551</v>
      </c>
      <c r="H54" s="125" t="s">
        <v>552</v>
      </c>
    </row>
    <row r="55" spans="2:8" ht="52.5" customHeight="1" x14ac:dyDescent="0.15">
      <c r="B55" s="126"/>
      <c r="C55" s="1261" t="s">
        <v>48</v>
      </c>
      <c r="D55" s="1261"/>
      <c r="E55" s="1262"/>
      <c r="F55" s="127">
        <v>15190</v>
      </c>
      <c r="G55" s="127">
        <v>17207</v>
      </c>
      <c r="H55" s="128">
        <v>19025</v>
      </c>
    </row>
    <row r="56" spans="2:8" ht="52.5" customHeight="1" x14ac:dyDescent="0.15">
      <c r="B56" s="129"/>
      <c r="C56" s="1263" t="s">
        <v>49</v>
      </c>
      <c r="D56" s="1263"/>
      <c r="E56" s="1264"/>
      <c r="F56" s="130" t="s">
        <v>505</v>
      </c>
      <c r="G56" s="130" t="s">
        <v>505</v>
      </c>
      <c r="H56" s="131" t="s">
        <v>505</v>
      </c>
    </row>
    <row r="57" spans="2:8" ht="53.25" customHeight="1" x14ac:dyDescent="0.15">
      <c r="B57" s="129"/>
      <c r="C57" s="1265" t="s">
        <v>50</v>
      </c>
      <c r="D57" s="1265"/>
      <c r="E57" s="1266"/>
      <c r="F57" s="132">
        <v>11926</v>
      </c>
      <c r="G57" s="132">
        <v>11376</v>
      </c>
      <c r="H57" s="133">
        <v>12638</v>
      </c>
    </row>
    <row r="58" spans="2:8" ht="45.75" customHeight="1" x14ac:dyDescent="0.15">
      <c r="B58" s="134"/>
      <c r="C58" s="1253" t="s">
        <v>580</v>
      </c>
      <c r="D58" s="1254"/>
      <c r="E58" s="1255"/>
      <c r="F58" s="135">
        <v>2794</v>
      </c>
      <c r="G58" s="135">
        <v>3740</v>
      </c>
      <c r="H58" s="136">
        <v>5021</v>
      </c>
    </row>
    <row r="59" spans="2:8" ht="45.75" customHeight="1" x14ac:dyDescent="0.15">
      <c r="B59" s="134"/>
      <c r="C59" s="1253" t="s">
        <v>581</v>
      </c>
      <c r="D59" s="1254"/>
      <c r="E59" s="1255"/>
      <c r="F59" s="135">
        <v>3764</v>
      </c>
      <c r="G59" s="135">
        <v>3768</v>
      </c>
      <c r="H59" s="136">
        <v>3773</v>
      </c>
    </row>
    <row r="60" spans="2:8" ht="45.75" customHeight="1" x14ac:dyDescent="0.15">
      <c r="B60" s="134"/>
      <c r="C60" s="1253" t="s">
        <v>582</v>
      </c>
      <c r="D60" s="1254"/>
      <c r="E60" s="1255"/>
      <c r="F60" s="135">
        <v>4554</v>
      </c>
      <c r="G60" s="135">
        <v>3060</v>
      </c>
      <c r="H60" s="136">
        <v>3063</v>
      </c>
    </row>
    <row r="61" spans="2:8" ht="45.75" customHeight="1" x14ac:dyDescent="0.15">
      <c r="B61" s="134"/>
      <c r="C61" s="1253" t="s">
        <v>583</v>
      </c>
      <c r="D61" s="1254"/>
      <c r="E61" s="1255"/>
      <c r="F61" s="135">
        <v>318</v>
      </c>
      <c r="G61" s="135">
        <v>298</v>
      </c>
      <c r="H61" s="136">
        <v>279</v>
      </c>
    </row>
    <row r="62" spans="2:8" ht="45.75" customHeight="1" thickBot="1" x14ac:dyDescent="0.2">
      <c r="B62" s="137"/>
      <c r="C62" s="1256" t="s">
        <v>584</v>
      </c>
      <c r="D62" s="1257"/>
      <c r="E62" s="1258"/>
      <c r="F62" s="138">
        <v>168</v>
      </c>
      <c r="G62" s="138">
        <v>184</v>
      </c>
      <c r="H62" s="139">
        <v>185</v>
      </c>
    </row>
    <row r="63" spans="2:8" ht="52.5" customHeight="1" thickBot="1" x14ac:dyDescent="0.2">
      <c r="B63" s="140"/>
      <c r="C63" s="1259" t="s">
        <v>51</v>
      </c>
      <c r="D63" s="1259"/>
      <c r="E63" s="1260"/>
      <c r="F63" s="141">
        <v>27116</v>
      </c>
      <c r="G63" s="141">
        <v>28582</v>
      </c>
      <c r="H63" s="142">
        <v>31663</v>
      </c>
    </row>
    <row r="64" spans="2:8" ht="15" customHeight="1" x14ac:dyDescent="0.15"/>
    <row r="65" ht="0" hidden="1" customHeight="1" x14ac:dyDescent="0.15"/>
    <row r="66" ht="0" hidden="1" customHeight="1" x14ac:dyDescent="0.15"/>
  </sheetData>
  <sheetProtection algorithmName="SHA-512" hashValue="M3mmShNN59T9+rtOWhf1E5rSW3AhxGtrULMSYQ/rL3uVyQBV64F0Pu2+VdmscZRohHGI6orlq49WJ7UbZmiBzA==" saltValue="CJxg/HTGLTGK4A1XyAJi8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545</v>
      </c>
      <c r="G2" s="156"/>
      <c r="H2" s="157"/>
    </row>
    <row r="3" spans="1:8" x14ac:dyDescent="0.15">
      <c r="A3" s="153" t="s">
        <v>538</v>
      </c>
      <c r="B3" s="158"/>
      <c r="C3" s="159"/>
      <c r="D3" s="160">
        <v>20290</v>
      </c>
      <c r="E3" s="161"/>
      <c r="F3" s="162">
        <v>45117</v>
      </c>
      <c r="G3" s="163"/>
      <c r="H3" s="164"/>
    </row>
    <row r="4" spans="1:8" x14ac:dyDescent="0.15">
      <c r="A4" s="165"/>
      <c r="B4" s="166"/>
      <c r="C4" s="167"/>
      <c r="D4" s="168">
        <v>14744</v>
      </c>
      <c r="E4" s="169"/>
      <c r="F4" s="170">
        <v>25589</v>
      </c>
      <c r="G4" s="171"/>
      <c r="H4" s="172"/>
    </row>
    <row r="5" spans="1:8" x14ac:dyDescent="0.15">
      <c r="A5" s="153" t="s">
        <v>540</v>
      </c>
      <c r="B5" s="158"/>
      <c r="C5" s="159"/>
      <c r="D5" s="160">
        <v>24929</v>
      </c>
      <c r="E5" s="161"/>
      <c r="F5" s="162">
        <v>39951</v>
      </c>
      <c r="G5" s="163"/>
      <c r="H5" s="164"/>
    </row>
    <row r="6" spans="1:8" x14ac:dyDescent="0.15">
      <c r="A6" s="165"/>
      <c r="B6" s="166"/>
      <c r="C6" s="167"/>
      <c r="D6" s="168">
        <v>21537</v>
      </c>
      <c r="E6" s="169"/>
      <c r="F6" s="170">
        <v>22555</v>
      </c>
      <c r="G6" s="171"/>
      <c r="H6" s="172"/>
    </row>
    <row r="7" spans="1:8" x14ac:dyDescent="0.15">
      <c r="A7" s="153" t="s">
        <v>541</v>
      </c>
      <c r="B7" s="158"/>
      <c r="C7" s="159"/>
      <c r="D7" s="160">
        <v>25864</v>
      </c>
      <c r="E7" s="161"/>
      <c r="F7" s="162">
        <v>39893</v>
      </c>
      <c r="G7" s="163"/>
      <c r="H7" s="164"/>
    </row>
    <row r="8" spans="1:8" x14ac:dyDescent="0.15">
      <c r="A8" s="165"/>
      <c r="B8" s="166"/>
      <c r="C8" s="167"/>
      <c r="D8" s="168">
        <v>23140</v>
      </c>
      <c r="E8" s="169"/>
      <c r="F8" s="170">
        <v>26170</v>
      </c>
      <c r="G8" s="171"/>
      <c r="H8" s="172"/>
    </row>
    <row r="9" spans="1:8" x14ac:dyDescent="0.15">
      <c r="A9" s="153" t="s">
        <v>542</v>
      </c>
      <c r="B9" s="158"/>
      <c r="C9" s="159"/>
      <c r="D9" s="160">
        <v>42346</v>
      </c>
      <c r="E9" s="161"/>
      <c r="F9" s="162">
        <v>41080</v>
      </c>
      <c r="G9" s="163"/>
      <c r="H9" s="164"/>
    </row>
    <row r="10" spans="1:8" x14ac:dyDescent="0.15">
      <c r="A10" s="165"/>
      <c r="B10" s="166"/>
      <c r="C10" s="167"/>
      <c r="D10" s="168">
        <v>37050</v>
      </c>
      <c r="E10" s="169"/>
      <c r="F10" s="170">
        <v>27265</v>
      </c>
      <c r="G10" s="171"/>
      <c r="H10" s="172"/>
    </row>
    <row r="11" spans="1:8" x14ac:dyDescent="0.15">
      <c r="A11" s="153" t="s">
        <v>543</v>
      </c>
      <c r="B11" s="158"/>
      <c r="C11" s="159"/>
      <c r="D11" s="160">
        <v>21936</v>
      </c>
      <c r="E11" s="161"/>
      <c r="F11" s="162">
        <v>33173</v>
      </c>
      <c r="G11" s="163"/>
      <c r="H11" s="164"/>
    </row>
    <row r="12" spans="1:8" x14ac:dyDescent="0.15">
      <c r="A12" s="165"/>
      <c r="B12" s="166"/>
      <c r="C12" s="173"/>
      <c r="D12" s="168">
        <v>19411</v>
      </c>
      <c r="E12" s="169"/>
      <c r="F12" s="170">
        <v>20353</v>
      </c>
      <c r="G12" s="171"/>
      <c r="H12" s="172"/>
    </row>
    <row r="13" spans="1:8" x14ac:dyDescent="0.15">
      <c r="A13" s="153"/>
      <c r="B13" s="158"/>
      <c r="C13" s="174"/>
      <c r="D13" s="175">
        <v>27073</v>
      </c>
      <c r="E13" s="176"/>
      <c r="F13" s="177">
        <v>39843</v>
      </c>
      <c r="G13" s="178"/>
      <c r="H13" s="164"/>
    </row>
    <row r="14" spans="1:8" x14ac:dyDescent="0.15">
      <c r="A14" s="165"/>
      <c r="B14" s="166"/>
      <c r="C14" s="167"/>
      <c r="D14" s="168">
        <v>23176</v>
      </c>
      <c r="E14" s="169"/>
      <c r="F14" s="170">
        <v>24386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4.92</v>
      </c>
      <c r="C19" s="179">
        <f>ROUND(VALUE(SUBSTITUTE(実質収支比率等に係る経年分析!G$48,"▲","-")),2)</f>
        <v>5.88</v>
      </c>
      <c r="D19" s="179">
        <f>ROUND(VALUE(SUBSTITUTE(実質収支比率等に係る経年分析!H$48,"▲","-")),2)</f>
        <v>4.57</v>
      </c>
      <c r="E19" s="179">
        <f>ROUND(VALUE(SUBSTITUTE(実質収支比率等に係る経年分析!I$48,"▲","-")),2)</f>
        <v>4.1900000000000004</v>
      </c>
      <c r="F19" s="179">
        <f>ROUND(VALUE(SUBSTITUTE(実質収支比率等に係る経年分析!J$48,"▲","-")),2)</f>
        <v>5.33</v>
      </c>
    </row>
    <row r="20" spans="1:11" x14ac:dyDescent="0.15">
      <c r="A20" s="179" t="s">
        <v>55</v>
      </c>
      <c r="B20" s="179">
        <f>ROUND(VALUE(SUBSTITUTE(実質収支比率等に係る経年分析!F$47,"▲","-")),2)</f>
        <v>13.72</v>
      </c>
      <c r="C20" s="179">
        <f>ROUND(VALUE(SUBSTITUTE(実質収支比率等に係る経年分析!G$47,"▲","-")),2)</f>
        <v>15.71</v>
      </c>
      <c r="D20" s="179">
        <f>ROUND(VALUE(SUBSTITUTE(実質収支比率等に係る経年分析!H$47,"▲","-")),2)</f>
        <v>18.23</v>
      </c>
      <c r="E20" s="179">
        <f>ROUND(VALUE(SUBSTITUTE(実質収支比率等に係る経年分析!I$47,"▲","-")),2)</f>
        <v>20.420000000000002</v>
      </c>
      <c r="F20" s="179">
        <f>ROUND(VALUE(SUBSTITUTE(実質収支比率等に係る経年分析!J$47,"▲","-")),2)</f>
        <v>22</v>
      </c>
    </row>
    <row r="21" spans="1:11" x14ac:dyDescent="0.15">
      <c r="A21" s="179" t="s">
        <v>56</v>
      </c>
      <c r="B21" s="179">
        <f>IF(ISNUMBER(VALUE(SUBSTITUTE(実質収支比率等に係る経年分析!F$49,"▲","-"))),ROUND(VALUE(SUBSTITUTE(実質収支比率等に係る経年分析!F$49,"▲","-")),2),NA())</f>
        <v>0.76</v>
      </c>
      <c r="C21" s="179">
        <f>IF(ISNUMBER(VALUE(SUBSTITUTE(実質収支比率等に係る経年分析!G$49,"▲","-"))),ROUND(VALUE(SUBSTITUTE(実質収支比率等に係る経年分析!G$49,"▲","-")),2),NA())</f>
        <v>1.1399999999999999</v>
      </c>
      <c r="D21" s="179">
        <f>IF(ISNUMBER(VALUE(SUBSTITUTE(実質収支比率等に係る経年分析!H$49,"▲","-"))),ROUND(VALUE(SUBSTITUTE(実質収支比率等に係る経年分析!H$49,"▲","-")),2),NA())</f>
        <v>-1.07</v>
      </c>
      <c r="E21" s="179">
        <f>IF(ISNUMBER(VALUE(SUBSTITUTE(実質収支比率等に係る経年分析!I$49,"▲","-"))),ROUND(VALUE(SUBSTITUTE(実質収支比率等に係る経年分析!I$49,"▲","-")),2),NA())</f>
        <v>0.28999999999999998</v>
      </c>
      <c r="F21" s="179">
        <f>IF(ISNUMBER(VALUE(SUBSTITUTE(実質収支比率等に係る経年分析!J$49,"▲","-"))),ROUND(VALUE(SUBSTITUTE(実質収支比率等に係る経年分析!J$49,"▲","-")),2),NA())</f>
        <v>1.27</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0.25</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0.31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0.28999999999999998</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2.1800000000000002</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x14ac:dyDescent="0.15">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1.73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0.82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0.83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0.21</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0.81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0.53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0.36</v>
      </c>
    </row>
    <row r="34" spans="1:16" x14ac:dyDescent="0.15">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#VALUE!</v>
      </c>
      <c r="C34" s="180" t="e">
        <f>IF(ROUND(VALUE(SUBSTITUTE(連結実質赤字比率に係る赤字・黒字の構成分析!F$36,"▲", "-")), 2) &gt;= 0, ABS(ROUND(VALUE(SUBSTITUTE(連結実質赤字比率に係る赤字・黒字の構成分析!F$36,"▲", "-")), 2)), NA())</f>
        <v>#VALUE!</v>
      </c>
      <c r="D34" s="180" t="e">
        <f>IF(ROUND(VALUE(SUBSTITUTE(連結実質赤字比率に係る赤字・黒字の構成分析!G$36,"▲", "-")), 2) &lt; 0, ABS(ROUND(VALUE(SUBSTITUTE(連結実質赤字比率に係る赤字・黒字の構成分析!G$36,"▲", "-")), 2)), NA())</f>
        <v>#VALUE!</v>
      </c>
      <c r="E34" s="180" t="e">
        <f>IF(ROUND(VALUE(SUBSTITUTE(連結実質赤字比率に係る赤字・黒字の構成分析!G$36,"▲", "-")), 2) &gt;= 0, ABS(ROUND(VALUE(SUBSTITUTE(連結実質赤字比率に係る赤字・黒字の構成分析!G$36,"▲", "-")), 2)), NA())</f>
        <v>#VALUE!</v>
      </c>
      <c r="F34" s="180" t="e">
        <f>IF(ROUND(VALUE(SUBSTITUTE(連結実質赤字比率に係る赤字・黒字の構成分析!H$36,"▲", "-")), 2) &lt; 0, ABS(ROUND(VALUE(SUBSTITUTE(連結実質赤字比率に係る赤字・黒字の構成分析!H$36,"▲", "-")), 2)), NA())</f>
        <v>#VALUE!</v>
      </c>
      <c r="G34" s="180" t="e">
        <f>IF(ROUND(VALUE(SUBSTITUTE(連結実質赤字比率に係る赤字・黒字の構成分析!H$36,"▲", "-")), 2) &gt;= 0, ABS(ROUND(VALUE(SUBSTITUTE(連結実質赤字比率に係る赤字・黒字の構成分析!H$36,"▲", "-")), 2)), NA())</f>
        <v>#VALUE!</v>
      </c>
      <c r="H34" s="180" t="e">
        <f>IF(ROUND(VALUE(SUBSTITUTE(連結実質赤字比率に係る赤字・黒字の構成分析!I$36,"▲", "-")), 2) &lt; 0, ABS(ROUND(VALUE(SUBSTITUTE(連結実質赤字比率に係る赤字・黒字の構成分析!I$36,"▲", "-")), 2)), NA())</f>
        <v>#VALUE!</v>
      </c>
      <c r="I34" s="180" t="e">
        <f>IF(ROUND(VALUE(SUBSTITUTE(連結実質赤字比率に係る赤字・黒字の構成分析!I$36,"▲", "-")), 2) &gt;= 0, ABS(ROUND(VALUE(SUBSTITUTE(連結実質赤字比率に係る赤字・黒字の構成分析!I$36,"▲", "-")), 2)), NA())</f>
        <v>#VALUE!</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0.46</v>
      </c>
    </row>
    <row r="35" spans="1:16" x14ac:dyDescent="0.15">
      <c r="A35" s="180" t="str">
        <f>IF(連結実質赤字比率に係る赤字・黒字の構成分析!C$35="",NA(),連結実質赤字比率に係る赤字・黒字の構成分析!C$35)</f>
        <v>病院事業会計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3.34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3.05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2.66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2.4700000000000002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2.13</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4.91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5.87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4.5599999999999996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4.1900000000000004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5.33</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11855</v>
      </c>
      <c r="E42" s="181"/>
      <c r="F42" s="181"/>
      <c r="G42" s="181">
        <f>'実質公債費比率（分子）の構造'!L$52</f>
        <v>10482</v>
      </c>
      <c r="H42" s="181"/>
      <c r="I42" s="181"/>
      <c r="J42" s="181">
        <f>'実質公債費比率（分子）の構造'!M$52</f>
        <v>10267</v>
      </c>
      <c r="K42" s="181"/>
      <c r="L42" s="181"/>
      <c r="M42" s="181">
        <f>'実質公債費比率（分子）の構造'!N$52</f>
        <v>10159</v>
      </c>
      <c r="N42" s="181"/>
      <c r="O42" s="181"/>
      <c r="P42" s="181">
        <f>'実質公債費比率（分子）の構造'!O$52</f>
        <v>9681</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1469</v>
      </c>
      <c r="C44" s="181"/>
      <c r="D44" s="181"/>
      <c r="E44" s="181">
        <f>'実質公債費比率（分子）の構造'!L$50</f>
        <v>1880</v>
      </c>
      <c r="F44" s="181"/>
      <c r="G44" s="181"/>
      <c r="H44" s="181">
        <f>'実質公債費比率（分子）の構造'!M$50</f>
        <v>1941</v>
      </c>
      <c r="I44" s="181"/>
      <c r="J44" s="181"/>
      <c r="K44" s="181">
        <f>'実質公債費比率（分子）の構造'!N$50</f>
        <v>2232</v>
      </c>
      <c r="L44" s="181"/>
      <c r="M44" s="181"/>
      <c r="N44" s="181">
        <f>'実質公債費比率（分子）の構造'!O$50</f>
        <v>1663</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1412</v>
      </c>
      <c r="C46" s="181"/>
      <c r="D46" s="181"/>
      <c r="E46" s="181">
        <f>'実質公債費比率（分子）の構造'!L$48</f>
        <v>1483</v>
      </c>
      <c r="F46" s="181"/>
      <c r="G46" s="181"/>
      <c r="H46" s="181">
        <f>'実質公債費比率（分子）の構造'!M$48</f>
        <v>1302</v>
      </c>
      <c r="I46" s="181"/>
      <c r="J46" s="181"/>
      <c r="K46" s="181">
        <f>'実質公債費比率（分子）の構造'!N$48</f>
        <v>1316</v>
      </c>
      <c r="L46" s="181"/>
      <c r="M46" s="181"/>
      <c r="N46" s="181">
        <f>'実質公債費比率（分子）の構造'!O$48</f>
        <v>1283</v>
      </c>
      <c r="O46" s="181"/>
      <c r="P46" s="181"/>
    </row>
    <row r="47" spans="1:16" x14ac:dyDescent="0.15">
      <c r="A47" s="181" t="s">
        <v>68</v>
      </c>
      <c r="B47" s="181">
        <f>'実質公債費比率（分子）の構造'!K$47</f>
        <v>67</v>
      </c>
      <c r="C47" s="181"/>
      <c r="D47" s="181"/>
      <c r="E47" s="181">
        <f>'実質公債費比率（分子）の構造'!L$47</f>
        <v>50</v>
      </c>
      <c r="F47" s="181"/>
      <c r="G47" s="181"/>
      <c r="H47" s="181">
        <f>'実質公債費比率（分子）の構造'!M$47</f>
        <v>33</v>
      </c>
      <c r="I47" s="181"/>
      <c r="J47" s="181"/>
      <c r="K47" s="181">
        <f>'実質公債費比率（分子）の構造'!N$47</f>
        <v>17</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f>'実質公債費比率（分子）の構造'!N$46</f>
        <v>83</v>
      </c>
      <c r="L48" s="181"/>
      <c r="M48" s="181"/>
      <c r="N48" s="181" t="str">
        <f>'実質公債費比率（分子）の構造'!O$46</f>
        <v>-</v>
      </c>
      <c r="O48" s="181"/>
      <c r="P48" s="181"/>
    </row>
    <row r="49" spans="1:16" x14ac:dyDescent="0.15">
      <c r="A49" s="181" t="s">
        <v>70</v>
      </c>
      <c r="B49" s="181">
        <f>'実質公債費比率（分子）の構造'!K$45</f>
        <v>8384</v>
      </c>
      <c r="C49" s="181"/>
      <c r="D49" s="181"/>
      <c r="E49" s="181">
        <f>'実質公債費比率（分子）の構造'!L$45</f>
        <v>7090</v>
      </c>
      <c r="F49" s="181"/>
      <c r="G49" s="181"/>
      <c r="H49" s="181">
        <f>'実質公債費比率（分子）の構造'!M$45</f>
        <v>7575</v>
      </c>
      <c r="I49" s="181"/>
      <c r="J49" s="181"/>
      <c r="K49" s="181">
        <f>'実質公債費比率（分子）の構造'!N$45</f>
        <v>7623</v>
      </c>
      <c r="L49" s="181"/>
      <c r="M49" s="181"/>
      <c r="N49" s="181">
        <f>'実質公債費比率（分子）の構造'!O$45</f>
        <v>8221</v>
      </c>
      <c r="O49" s="181"/>
      <c r="P49" s="181"/>
    </row>
    <row r="50" spans="1:16" x14ac:dyDescent="0.15">
      <c r="A50" s="181" t="s">
        <v>71</v>
      </c>
      <c r="B50" s="181" t="e">
        <f>NA()</f>
        <v>#N/A</v>
      </c>
      <c r="C50" s="181">
        <f>IF(ISNUMBER('実質公債費比率（分子）の構造'!K$53),'実質公債費比率（分子）の構造'!K$53,NA())</f>
        <v>-523</v>
      </c>
      <c r="D50" s="181" t="e">
        <f>NA()</f>
        <v>#N/A</v>
      </c>
      <c r="E50" s="181" t="e">
        <f>NA()</f>
        <v>#N/A</v>
      </c>
      <c r="F50" s="181">
        <f>IF(ISNUMBER('実質公債費比率（分子）の構造'!L$53),'実質公債費比率（分子）の構造'!L$53,NA())</f>
        <v>21</v>
      </c>
      <c r="G50" s="181" t="e">
        <f>NA()</f>
        <v>#N/A</v>
      </c>
      <c r="H50" s="181" t="e">
        <f>NA()</f>
        <v>#N/A</v>
      </c>
      <c r="I50" s="181">
        <f>IF(ISNUMBER('実質公債費比率（分子）の構造'!M$53),'実質公債費比率（分子）の構造'!M$53,NA())</f>
        <v>584</v>
      </c>
      <c r="J50" s="181" t="e">
        <f>NA()</f>
        <v>#N/A</v>
      </c>
      <c r="K50" s="181" t="e">
        <f>NA()</f>
        <v>#N/A</v>
      </c>
      <c r="L50" s="181">
        <f>IF(ISNUMBER('実質公債費比率（分子）の構造'!N$53),'実質公債費比率（分子）の構造'!N$53,NA())</f>
        <v>1112</v>
      </c>
      <c r="M50" s="181" t="e">
        <f>NA()</f>
        <v>#N/A</v>
      </c>
      <c r="N50" s="181" t="e">
        <f>NA()</f>
        <v>#N/A</v>
      </c>
      <c r="O50" s="181">
        <f>IF(ISNUMBER('実質公債費比率（分子）の構造'!O$53),'実質公債費比率（分子）の構造'!O$53,NA())</f>
        <v>1486</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65748</v>
      </c>
      <c r="E56" s="180"/>
      <c r="F56" s="180"/>
      <c r="G56" s="180">
        <f>'将来負担比率（分子）の構造'!J$52</f>
        <v>63821</v>
      </c>
      <c r="H56" s="180"/>
      <c r="I56" s="180"/>
      <c r="J56" s="180">
        <f>'将来負担比率（分子）の構造'!K$52</f>
        <v>57959</v>
      </c>
      <c r="K56" s="180"/>
      <c r="L56" s="180"/>
      <c r="M56" s="180">
        <f>'将来負担比率（分子）の構造'!L$52</f>
        <v>56182</v>
      </c>
      <c r="N56" s="180"/>
      <c r="O56" s="180"/>
      <c r="P56" s="180">
        <f>'将来負担比率（分子）の構造'!M$52</f>
        <v>52919</v>
      </c>
    </row>
    <row r="57" spans="1:16" x14ac:dyDescent="0.15">
      <c r="A57" s="180" t="s">
        <v>42</v>
      </c>
      <c r="B57" s="180"/>
      <c r="C57" s="180"/>
      <c r="D57" s="180">
        <f>'将来負担比率（分子）の構造'!I$51</f>
        <v>33353</v>
      </c>
      <c r="E57" s="180"/>
      <c r="F57" s="180"/>
      <c r="G57" s="180">
        <f>'将来負担比率（分子）の構造'!J$51</f>
        <v>32926</v>
      </c>
      <c r="H57" s="180"/>
      <c r="I57" s="180"/>
      <c r="J57" s="180">
        <f>'将来負担比率（分子）の構造'!K$51</f>
        <v>32544</v>
      </c>
      <c r="K57" s="180"/>
      <c r="L57" s="180"/>
      <c r="M57" s="180">
        <f>'将来負担比率（分子）の構造'!L$51</f>
        <v>31452</v>
      </c>
      <c r="N57" s="180"/>
      <c r="O57" s="180"/>
      <c r="P57" s="180">
        <f>'将来負担比率（分子）の構造'!M$51</f>
        <v>30208</v>
      </c>
    </row>
    <row r="58" spans="1:16" x14ac:dyDescent="0.15">
      <c r="A58" s="180" t="s">
        <v>41</v>
      </c>
      <c r="B58" s="180"/>
      <c r="C58" s="180"/>
      <c r="D58" s="180">
        <f>'将来負担比率（分子）の構造'!I$50</f>
        <v>21906</v>
      </c>
      <c r="E58" s="180"/>
      <c r="F58" s="180"/>
      <c r="G58" s="180">
        <f>'将来負担比率（分子）の構造'!J$50</f>
        <v>26376</v>
      </c>
      <c r="H58" s="180"/>
      <c r="I58" s="180"/>
      <c r="J58" s="180">
        <f>'将来負担比率（分子）の構造'!K$50</f>
        <v>30247</v>
      </c>
      <c r="K58" s="180"/>
      <c r="L58" s="180"/>
      <c r="M58" s="180">
        <f>'将来負担比率（分子）の構造'!L$50</f>
        <v>31840</v>
      </c>
      <c r="N58" s="180"/>
      <c r="O58" s="180"/>
      <c r="P58" s="180">
        <f>'将来負担比率（分子）の構造'!M$50</f>
        <v>35072</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22</v>
      </c>
      <c r="C61" s="180"/>
      <c r="D61" s="180"/>
      <c r="E61" s="180">
        <f>'将来負担比率（分子）の構造'!J$46</f>
        <v>10</v>
      </c>
      <c r="F61" s="180"/>
      <c r="G61" s="180"/>
      <c r="H61" s="180">
        <f>'将来負担比率（分子）の構造'!K$46</f>
        <v>12</v>
      </c>
      <c r="I61" s="180"/>
      <c r="J61" s="180"/>
      <c r="K61" s="180">
        <f>'将来負担比率（分子）の構造'!L$46</f>
        <v>33</v>
      </c>
      <c r="L61" s="180"/>
      <c r="M61" s="180"/>
      <c r="N61" s="180">
        <f>'将来負担比率（分子）の構造'!M$46</f>
        <v>20</v>
      </c>
      <c r="O61" s="180"/>
      <c r="P61" s="180"/>
    </row>
    <row r="62" spans="1:16" x14ac:dyDescent="0.15">
      <c r="A62" s="180" t="s">
        <v>35</v>
      </c>
      <c r="B62" s="180">
        <f>'将来負担比率（分子）の構造'!I$45</f>
        <v>29460</v>
      </c>
      <c r="C62" s="180"/>
      <c r="D62" s="180"/>
      <c r="E62" s="180">
        <f>'将来負担比率（分子）の構造'!J$45</f>
        <v>27296</v>
      </c>
      <c r="F62" s="180"/>
      <c r="G62" s="180"/>
      <c r="H62" s="180">
        <f>'将来負担比率（分子）の構造'!K$45</f>
        <v>25967</v>
      </c>
      <c r="I62" s="180"/>
      <c r="J62" s="180"/>
      <c r="K62" s="180">
        <f>'将来負担比率（分子）の構造'!L$45</f>
        <v>25080</v>
      </c>
      <c r="L62" s="180"/>
      <c r="M62" s="180"/>
      <c r="N62" s="180">
        <f>'将来負担比率（分子）の構造'!M$45</f>
        <v>23591</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14986</v>
      </c>
      <c r="C64" s="180"/>
      <c r="D64" s="180"/>
      <c r="E64" s="180">
        <f>'将来負担比率（分子）の構造'!J$43</f>
        <v>15898</v>
      </c>
      <c r="F64" s="180"/>
      <c r="G64" s="180"/>
      <c r="H64" s="180">
        <f>'将来負担比率（分子）の構造'!K$43</f>
        <v>15507</v>
      </c>
      <c r="I64" s="180"/>
      <c r="J64" s="180"/>
      <c r="K64" s="180">
        <f>'将来負担比率（分子）の構造'!L$43</f>
        <v>16154</v>
      </c>
      <c r="L64" s="180"/>
      <c r="M64" s="180"/>
      <c r="N64" s="180">
        <f>'将来負担比率（分子）の構造'!M$43</f>
        <v>15972</v>
      </c>
      <c r="O64" s="180"/>
      <c r="P64" s="180"/>
    </row>
    <row r="65" spans="1:16" x14ac:dyDescent="0.15">
      <c r="A65" s="180" t="s">
        <v>32</v>
      </c>
      <c r="B65" s="180">
        <f>'将来負担比率（分子）の構造'!I$42</f>
        <v>8655</v>
      </c>
      <c r="C65" s="180"/>
      <c r="D65" s="180"/>
      <c r="E65" s="180">
        <f>'将来負担比率（分子）の構造'!J$42</f>
        <v>7304</v>
      </c>
      <c r="F65" s="180"/>
      <c r="G65" s="180"/>
      <c r="H65" s="180">
        <f>'将来負担比率（分子）の構造'!K$42</f>
        <v>5974</v>
      </c>
      <c r="I65" s="180"/>
      <c r="J65" s="180"/>
      <c r="K65" s="180">
        <f>'将来負担比率（分子）の構造'!L$42</f>
        <v>4943</v>
      </c>
      <c r="L65" s="180"/>
      <c r="M65" s="180"/>
      <c r="N65" s="180">
        <f>'将来負担比率（分子）の構造'!M$42</f>
        <v>6419</v>
      </c>
      <c r="O65" s="180"/>
      <c r="P65" s="180"/>
    </row>
    <row r="66" spans="1:16" x14ac:dyDescent="0.15">
      <c r="A66" s="180" t="s">
        <v>31</v>
      </c>
      <c r="B66" s="180">
        <f>'将来負担比率（分子）の構造'!I$41</f>
        <v>61961</v>
      </c>
      <c r="C66" s="180"/>
      <c r="D66" s="180"/>
      <c r="E66" s="180">
        <f>'将来負担比率（分子）の構造'!J$41</f>
        <v>60294</v>
      </c>
      <c r="F66" s="180"/>
      <c r="G66" s="180"/>
      <c r="H66" s="180">
        <f>'将来負担比率（分子）の構造'!K$41</f>
        <v>60022</v>
      </c>
      <c r="I66" s="180"/>
      <c r="J66" s="180"/>
      <c r="K66" s="180">
        <f>'将来負担比率（分子）の構造'!L$41</f>
        <v>61690</v>
      </c>
      <c r="L66" s="180"/>
      <c r="M66" s="180"/>
      <c r="N66" s="180">
        <f>'将来負担比率（分子）の構造'!M$41</f>
        <v>57368</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15190</v>
      </c>
      <c r="C72" s="184">
        <f>基金残高に係る経年分析!G55</f>
        <v>17207</v>
      </c>
      <c r="D72" s="184">
        <f>基金残高に係る経年分析!H55</f>
        <v>19025</v>
      </c>
    </row>
    <row r="73" spans="1:16" x14ac:dyDescent="0.15">
      <c r="A73" s="183" t="s">
        <v>78</v>
      </c>
      <c r="B73" s="184" t="str">
        <f>基金残高に係る経年分析!F56</f>
        <v>-</v>
      </c>
      <c r="C73" s="184" t="str">
        <f>基金残高に係る経年分析!G56</f>
        <v>-</v>
      </c>
      <c r="D73" s="184" t="str">
        <f>基金残高に係る経年分析!H56</f>
        <v>-</v>
      </c>
    </row>
    <row r="74" spans="1:16" x14ac:dyDescent="0.15">
      <c r="A74" s="183" t="s">
        <v>79</v>
      </c>
      <c r="B74" s="184">
        <f>基金残高に係る経年分析!F57</f>
        <v>11926</v>
      </c>
      <c r="C74" s="184">
        <f>基金残高に係る経年分析!G57</f>
        <v>11376</v>
      </c>
      <c r="D74" s="184">
        <f>基金残高に係る経年分析!H57</f>
        <v>12638</v>
      </c>
    </row>
  </sheetData>
  <sheetProtection algorithmName="SHA-512" hashValue="LRGC4A2xNQXXgYBCdXwM7OrvzLGEOUTlkbrN57M9XKLj5I2Hgdxq02WrJcumWYvKynjBWXALSCZdY0ZTDdgmyQ==" saltValue="KEYTT9aWW1MSC37mPZSpS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212</v>
      </c>
      <c r="DI1" s="756"/>
      <c r="DJ1" s="756"/>
      <c r="DK1" s="756"/>
      <c r="DL1" s="756"/>
      <c r="DM1" s="756"/>
      <c r="DN1" s="757"/>
      <c r="DO1" s="225"/>
      <c r="DP1" s="755" t="s">
        <v>213</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215</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216</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217</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218</v>
      </c>
      <c r="S4" s="698"/>
      <c r="T4" s="698"/>
      <c r="U4" s="698"/>
      <c r="V4" s="698"/>
      <c r="W4" s="698"/>
      <c r="X4" s="698"/>
      <c r="Y4" s="699"/>
      <c r="Z4" s="697" t="s">
        <v>219</v>
      </c>
      <c r="AA4" s="698"/>
      <c r="AB4" s="698"/>
      <c r="AC4" s="699"/>
      <c r="AD4" s="697" t="s">
        <v>220</v>
      </c>
      <c r="AE4" s="698"/>
      <c r="AF4" s="698"/>
      <c r="AG4" s="698"/>
      <c r="AH4" s="698"/>
      <c r="AI4" s="698"/>
      <c r="AJ4" s="698"/>
      <c r="AK4" s="699"/>
      <c r="AL4" s="697" t="s">
        <v>219</v>
      </c>
      <c r="AM4" s="698"/>
      <c r="AN4" s="698"/>
      <c r="AO4" s="699"/>
      <c r="AP4" s="758" t="s">
        <v>221</v>
      </c>
      <c r="AQ4" s="758"/>
      <c r="AR4" s="758"/>
      <c r="AS4" s="758"/>
      <c r="AT4" s="758"/>
      <c r="AU4" s="758"/>
      <c r="AV4" s="758"/>
      <c r="AW4" s="758"/>
      <c r="AX4" s="758"/>
      <c r="AY4" s="758"/>
      <c r="AZ4" s="758"/>
      <c r="BA4" s="758"/>
      <c r="BB4" s="758"/>
      <c r="BC4" s="758"/>
      <c r="BD4" s="758"/>
      <c r="BE4" s="758"/>
      <c r="BF4" s="758"/>
      <c r="BG4" s="758" t="s">
        <v>222</v>
      </c>
      <c r="BH4" s="758"/>
      <c r="BI4" s="758"/>
      <c r="BJ4" s="758"/>
      <c r="BK4" s="758"/>
      <c r="BL4" s="758"/>
      <c r="BM4" s="758"/>
      <c r="BN4" s="758"/>
      <c r="BO4" s="758" t="s">
        <v>219</v>
      </c>
      <c r="BP4" s="758"/>
      <c r="BQ4" s="758"/>
      <c r="BR4" s="758"/>
      <c r="BS4" s="758" t="s">
        <v>223</v>
      </c>
      <c r="BT4" s="758"/>
      <c r="BU4" s="758"/>
      <c r="BV4" s="758"/>
      <c r="BW4" s="758"/>
      <c r="BX4" s="758"/>
      <c r="BY4" s="758"/>
      <c r="BZ4" s="758"/>
      <c r="CA4" s="758"/>
      <c r="CB4" s="758"/>
      <c r="CD4" s="740" t="s">
        <v>224</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225</v>
      </c>
      <c r="C5" s="723"/>
      <c r="D5" s="723"/>
      <c r="E5" s="723"/>
      <c r="F5" s="723"/>
      <c r="G5" s="723"/>
      <c r="H5" s="723"/>
      <c r="I5" s="723"/>
      <c r="J5" s="723"/>
      <c r="K5" s="723"/>
      <c r="L5" s="723"/>
      <c r="M5" s="723"/>
      <c r="N5" s="723"/>
      <c r="O5" s="723"/>
      <c r="P5" s="723"/>
      <c r="Q5" s="724"/>
      <c r="R5" s="688">
        <v>84062055</v>
      </c>
      <c r="S5" s="689"/>
      <c r="T5" s="689"/>
      <c r="U5" s="689"/>
      <c r="V5" s="689"/>
      <c r="W5" s="689"/>
      <c r="X5" s="689"/>
      <c r="Y5" s="735"/>
      <c r="Z5" s="753">
        <v>58</v>
      </c>
      <c r="AA5" s="753"/>
      <c r="AB5" s="753"/>
      <c r="AC5" s="753"/>
      <c r="AD5" s="754">
        <v>77388640</v>
      </c>
      <c r="AE5" s="754"/>
      <c r="AF5" s="754"/>
      <c r="AG5" s="754"/>
      <c r="AH5" s="754"/>
      <c r="AI5" s="754"/>
      <c r="AJ5" s="754"/>
      <c r="AK5" s="754"/>
      <c r="AL5" s="736">
        <v>87.5</v>
      </c>
      <c r="AM5" s="705"/>
      <c r="AN5" s="705"/>
      <c r="AO5" s="737"/>
      <c r="AP5" s="722" t="s">
        <v>226</v>
      </c>
      <c r="AQ5" s="723"/>
      <c r="AR5" s="723"/>
      <c r="AS5" s="723"/>
      <c r="AT5" s="723"/>
      <c r="AU5" s="723"/>
      <c r="AV5" s="723"/>
      <c r="AW5" s="723"/>
      <c r="AX5" s="723"/>
      <c r="AY5" s="723"/>
      <c r="AZ5" s="723"/>
      <c r="BA5" s="723"/>
      <c r="BB5" s="723"/>
      <c r="BC5" s="723"/>
      <c r="BD5" s="723"/>
      <c r="BE5" s="723"/>
      <c r="BF5" s="724"/>
      <c r="BG5" s="623">
        <v>75739306</v>
      </c>
      <c r="BH5" s="626"/>
      <c r="BI5" s="626"/>
      <c r="BJ5" s="626"/>
      <c r="BK5" s="626"/>
      <c r="BL5" s="626"/>
      <c r="BM5" s="626"/>
      <c r="BN5" s="627"/>
      <c r="BO5" s="685">
        <v>90.1</v>
      </c>
      <c r="BP5" s="685"/>
      <c r="BQ5" s="685"/>
      <c r="BR5" s="685"/>
      <c r="BS5" s="686">
        <v>325662</v>
      </c>
      <c r="BT5" s="686"/>
      <c r="BU5" s="686"/>
      <c r="BV5" s="686"/>
      <c r="BW5" s="686"/>
      <c r="BX5" s="686"/>
      <c r="BY5" s="686"/>
      <c r="BZ5" s="686"/>
      <c r="CA5" s="686"/>
      <c r="CB5" s="727"/>
      <c r="CD5" s="740" t="s">
        <v>221</v>
      </c>
      <c r="CE5" s="741"/>
      <c r="CF5" s="741"/>
      <c r="CG5" s="741"/>
      <c r="CH5" s="741"/>
      <c r="CI5" s="741"/>
      <c r="CJ5" s="741"/>
      <c r="CK5" s="741"/>
      <c r="CL5" s="741"/>
      <c r="CM5" s="741"/>
      <c r="CN5" s="741"/>
      <c r="CO5" s="741"/>
      <c r="CP5" s="741"/>
      <c r="CQ5" s="742"/>
      <c r="CR5" s="740" t="s">
        <v>227</v>
      </c>
      <c r="CS5" s="741"/>
      <c r="CT5" s="741"/>
      <c r="CU5" s="741"/>
      <c r="CV5" s="741"/>
      <c r="CW5" s="741"/>
      <c r="CX5" s="741"/>
      <c r="CY5" s="742"/>
      <c r="CZ5" s="740" t="s">
        <v>219</v>
      </c>
      <c r="DA5" s="741"/>
      <c r="DB5" s="741"/>
      <c r="DC5" s="742"/>
      <c r="DD5" s="740" t="s">
        <v>228</v>
      </c>
      <c r="DE5" s="741"/>
      <c r="DF5" s="741"/>
      <c r="DG5" s="741"/>
      <c r="DH5" s="741"/>
      <c r="DI5" s="741"/>
      <c r="DJ5" s="741"/>
      <c r="DK5" s="741"/>
      <c r="DL5" s="741"/>
      <c r="DM5" s="741"/>
      <c r="DN5" s="741"/>
      <c r="DO5" s="741"/>
      <c r="DP5" s="742"/>
      <c r="DQ5" s="740" t="s">
        <v>229</v>
      </c>
      <c r="DR5" s="741"/>
      <c r="DS5" s="741"/>
      <c r="DT5" s="741"/>
      <c r="DU5" s="741"/>
      <c r="DV5" s="741"/>
      <c r="DW5" s="741"/>
      <c r="DX5" s="741"/>
      <c r="DY5" s="741"/>
      <c r="DZ5" s="741"/>
      <c r="EA5" s="741"/>
      <c r="EB5" s="741"/>
      <c r="EC5" s="742"/>
    </row>
    <row r="6" spans="2:143" ht="11.25" customHeight="1" x14ac:dyDescent="0.15">
      <c r="B6" s="620" t="s">
        <v>230</v>
      </c>
      <c r="C6" s="621"/>
      <c r="D6" s="621"/>
      <c r="E6" s="621"/>
      <c r="F6" s="621"/>
      <c r="G6" s="621"/>
      <c r="H6" s="621"/>
      <c r="I6" s="621"/>
      <c r="J6" s="621"/>
      <c r="K6" s="621"/>
      <c r="L6" s="621"/>
      <c r="M6" s="621"/>
      <c r="N6" s="621"/>
      <c r="O6" s="621"/>
      <c r="P6" s="621"/>
      <c r="Q6" s="622"/>
      <c r="R6" s="623">
        <v>715971</v>
      </c>
      <c r="S6" s="626"/>
      <c r="T6" s="626"/>
      <c r="U6" s="626"/>
      <c r="V6" s="626"/>
      <c r="W6" s="626"/>
      <c r="X6" s="626"/>
      <c r="Y6" s="627"/>
      <c r="Z6" s="685">
        <v>0.5</v>
      </c>
      <c r="AA6" s="685"/>
      <c r="AB6" s="685"/>
      <c r="AC6" s="685"/>
      <c r="AD6" s="686">
        <v>715971</v>
      </c>
      <c r="AE6" s="686"/>
      <c r="AF6" s="686"/>
      <c r="AG6" s="686"/>
      <c r="AH6" s="686"/>
      <c r="AI6" s="686"/>
      <c r="AJ6" s="686"/>
      <c r="AK6" s="686"/>
      <c r="AL6" s="628">
        <v>0.8</v>
      </c>
      <c r="AM6" s="629"/>
      <c r="AN6" s="629"/>
      <c r="AO6" s="687"/>
      <c r="AP6" s="620" t="s">
        <v>231</v>
      </c>
      <c r="AQ6" s="621"/>
      <c r="AR6" s="621"/>
      <c r="AS6" s="621"/>
      <c r="AT6" s="621"/>
      <c r="AU6" s="621"/>
      <c r="AV6" s="621"/>
      <c r="AW6" s="621"/>
      <c r="AX6" s="621"/>
      <c r="AY6" s="621"/>
      <c r="AZ6" s="621"/>
      <c r="BA6" s="621"/>
      <c r="BB6" s="621"/>
      <c r="BC6" s="621"/>
      <c r="BD6" s="621"/>
      <c r="BE6" s="621"/>
      <c r="BF6" s="622"/>
      <c r="BG6" s="623">
        <v>75739306</v>
      </c>
      <c r="BH6" s="626"/>
      <c r="BI6" s="626"/>
      <c r="BJ6" s="626"/>
      <c r="BK6" s="626"/>
      <c r="BL6" s="626"/>
      <c r="BM6" s="626"/>
      <c r="BN6" s="627"/>
      <c r="BO6" s="685">
        <v>90.1</v>
      </c>
      <c r="BP6" s="685"/>
      <c r="BQ6" s="685"/>
      <c r="BR6" s="685"/>
      <c r="BS6" s="686">
        <v>325662</v>
      </c>
      <c r="BT6" s="686"/>
      <c r="BU6" s="686"/>
      <c r="BV6" s="686"/>
      <c r="BW6" s="686"/>
      <c r="BX6" s="686"/>
      <c r="BY6" s="686"/>
      <c r="BZ6" s="686"/>
      <c r="CA6" s="686"/>
      <c r="CB6" s="727"/>
      <c r="CD6" s="694" t="s">
        <v>232</v>
      </c>
      <c r="CE6" s="695"/>
      <c r="CF6" s="695"/>
      <c r="CG6" s="695"/>
      <c r="CH6" s="695"/>
      <c r="CI6" s="695"/>
      <c r="CJ6" s="695"/>
      <c r="CK6" s="695"/>
      <c r="CL6" s="695"/>
      <c r="CM6" s="695"/>
      <c r="CN6" s="695"/>
      <c r="CO6" s="695"/>
      <c r="CP6" s="695"/>
      <c r="CQ6" s="696"/>
      <c r="CR6" s="623">
        <v>793086</v>
      </c>
      <c r="CS6" s="626"/>
      <c r="CT6" s="626"/>
      <c r="CU6" s="626"/>
      <c r="CV6" s="626"/>
      <c r="CW6" s="626"/>
      <c r="CX6" s="626"/>
      <c r="CY6" s="627"/>
      <c r="CZ6" s="736">
        <v>0.6</v>
      </c>
      <c r="DA6" s="705"/>
      <c r="DB6" s="705"/>
      <c r="DC6" s="739"/>
      <c r="DD6" s="631" t="s">
        <v>135</v>
      </c>
      <c r="DE6" s="626"/>
      <c r="DF6" s="626"/>
      <c r="DG6" s="626"/>
      <c r="DH6" s="626"/>
      <c r="DI6" s="626"/>
      <c r="DJ6" s="626"/>
      <c r="DK6" s="626"/>
      <c r="DL6" s="626"/>
      <c r="DM6" s="626"/>
      <c r="DN6" s="626"/>
      <c r="DO6" s="626"/>
      <c r="DP6" s="627"/>
      <c r="DQ6" s="631">
        <v>793086</v>
      </c>
      <c r="DR6" s="626"/>
      <c r="DS6" s="626"/>
      <c r="DT6" s="626"/>
      <c r="DU6" s="626"/>
      <c r="DV6" s="626"/>
      <c r="DW6" s="626"/>
      <c r="DX6" s="626"/>
      <c r="DY6" s="626"/>
      <c r="DZ6" s="626"/>
      <c r="EA6" s="626"/>
      <c r="EB6" s="626"/>
      <c r="EC6" s="666"/>
    </row>
    <row r="7" spans="2:143" ht="11.25" customHeight="1" x14ac:dyDescent="0.15">
      <c r="B7" s="620" t="s">
        <v>233</v>
      </c>
      <c r="C7" s="621"/>
      <c r="D7" s="621"/>
      <c r="E7" s="621"/>
      <c r="F7" s="621"/>
      <c r="G7" s="621"/>
      <c r="H7" s="621"/>
      <c r="I7" s="621"/>
      <c r="J7" s="621"/>
      <c r="K7" s="621"/>
      <c r="L7" s="621"/>
      <c r="M7" s="621"/>
      <c r="N7" s="621"/>
      <c r="O7" s="621"/>
      <c r="P7" s="621"/>
      <c r="Q7" s="622"/>
      <c r="R7" s="623">
        <v>131048</v>
      </c>
      <c r="S7" s="626"/>
      <c r="T7" s="626"/>
      <c r="U7" s="626"/>
      <c r="V7" s="626"/>
      <c r="W7" s="626"/>
      <c r="X7" s="626"/>
      <c r="Y7" s="627"/>
      <c r="Z7" s="685">
        <v>0.1</v>
      </c>
      <c r="AA7" s="685"/>
      <c r="AB7" s="685"/>
      <c r="AC7" s="685"/>
      <c r="AD7" s="686">
        <v>131048</v>
      </c>
      <c r="AE7" s="686"/>
      <c r="AF7" s="686"/>
      <c r="AG7" s="686"/>
      <c r="AH7" s="686"/>
      <c r="AI7" s="686"/>
      <c r="AJ7" s="686"/>
      <c r="AK7" s="686"/>
      <c r="AL7" s="628">
        <v>0.1</v>
      </c>
      <c r="AM7" s="629"/>
      <c r="AN7" s="629"/>
      <c r="AO7" s="687"/>
      <c r="AP7" s="620" t="s">
        <v>234</v>
      </c>
      <c r="AQ7" s="621"/>
      <c r="AR7" s="621"/>
      <c r="AS7" s="621"/>
      <c r="AT7" s="621"/>
      <c r="AU7" s="621"/>
      <c r="AV7" s="621"/>
      <c r="AW7" s="621"/>
      <c r="AX7" s="621"/>
      <c r="AY7" s="621"/>
      <c r="AZ7" s="621"/>
      <c r="BA7" s="621"/>
      <c r="BB7" s="621"/>
      <c r="BC7" s="621"/>
      <c r="BD7" s="621"/>
      <c r="BE7" s="621"/>
      <c r="BF7" s="622"/>
      <c r="BG7" s="623">
        <v>43209141</v>
      </c>
      <c r="BH7" s="626"/>
      <c r="BI7" s="626"/>
      <c r="BJ7" s="626"/>
      <c r="BK7" s="626"/>
      <c r="BL7" s="626"/>
      <c r="BM7" s="626"/>
      <c r="BN7" s="627"/>
      <c r="BO7" s="685">
        <v>51.4</v>
      </c>
      <c r="BP7" s="685"/>
      <c r="BQ7" s="685"/>
      <c r="BR7" s="685"/>
      <c r="BS7" s="686">
        <v>325662</v>
      </c>
      <c r="BT7" s="686"/>
      <c r="BU7" s="686"/>
      <c r="BV7" s="686"/>
      <c r="BW7" s="686"/>
      <c r="BX7" s="686"/>
      <c r="BY7" s="686"/>
      <c r="BZ7" s="686"/>
      <c r="CA7" s="686"/>
      <c r="CB7" s="727"/>
      <c r="CD7" s="667" t="s">
        <v>235</v>
      </c>
      <c r="CE7" s="664"/>
      <c r="CF7" s="664"/>
      <c r="CG7" s="664"/>
      <c r="CH7" s="664"/>
      <c r="CI7" s="664"/>
      <c r="CJ7" s="664"/>
      <c r="CK7" s="664"/>
      <c r="CL7" s="664"/>
      <c r="CM7" s="664"/>
      <c r="CN7" s="664"/>
      <c r="CO7" s="664"/>
      <c r="CP7" s="664"/>
      <c r="CQ7" s="665"/>
      <c r="CR7" s="623">
        <v>13338541</v>
      </c>
      <c r="CS7" s="626"/>
      <c r="CT7" s="626"/>
      <c r="CU7" s="626"/>
      <c r="CV7" s="626"/>
      <c r="CW7" s="626"/>
      <c r="CX7" s="626"/>
      <c r="CY7" s="627"/>
      <c r="CZ7" s="685">
        <v>9.6</v>
      </c>
      <c r="DA7" s="685"/>
      <c r="DB7" s="685"/>
      <c r="DC7" s="685"/>
      <c r="DD7" s="631">
        <v>904555</v>
      </c>
      <c r="DE7" s="626"/>
      <c r="DF7" s="626"/>
      <c r="DG7" s="626"/>
      <c r="DH7" s="626"/>
      <c r="DI7" s="626"/>
      <c r="DJ7" s="626"/>
      <c r="DK7" s="626"/>
      <c r="DL7" s="626"/>
      <c r="DM7" s="626"/>
      <c r="DN7" s="626"/>
      <c r="DO7" s="626"/>
      <c r="DP7" s="627"/>
      <c r="DQ7" s="631">
        <v>11385195</v>
      </c>
      <c r="DR7" s="626"/>
      <c r="DS7" s="626"/>
      <c r="DT7" s="626"/>
      <c r="DU7" s="626"/>
      <c r="DV7" s="626"/>
      <c r="DW7" s="626"/>
      <c r="DX7" s="626"/>
      <c r="DY7" s="626"/>
      <c r="DZ7" s="626"/>
      <c r="EA7" s="626"/>
      <c r="EB7" s="626"/>
      <c r="EC7" s="666"/>
    </row>
    <row r="8" spans="2:143" ht="11.25" customHeight="1" x14ac:dyDescent="0.15">
      <c r="B8" s="620" t="s">
        <v>236</v>
      </c>
      <c r="C8" s="621"/>
      <c r="D8" s="621"/>
      <c r="E8" s="621"/>
      <c r="F8" s="621"/>
      <c r="G8" s="621"/>
      <c r="H8" s="621"/>
      <c r="I8" s="621"/>
      <c r="J8" s="621"/>
      <c r="K8" s="621"/>
      <c r="L8" s="621"/>
      <c r="M8" s="621"/>
      <c r="N8" s="621"/>
      <c r="O8" s="621"/>
      <c r="P8" s="621"/>
      <c r="Q8" s="622"/>
      <c r="R8" s="623">
        <v>429884</v>
      </c>
      <c r="S8" s="626"/>
      <c r="T8" s="626"/>
      <c r="U8" s="626"/>
      <c r="V8" s="626"/>
      <c r="W8" s="626"/>
      <c r="X8" s="626"/>
      <c r="Y8" s="627"/>
      <c r="Z8" s="685">
        <v>0.3</v>
      </c>
      <c r="AA8" s="685"/>
      <c r="AB8" s="685"/>
      <c r="AC8" s="685"/>
      <c r="AD8" s="686">
        <v>429884</v>
      </c>
      <c r="AE8" s="686"/>
      <c r="AF8" s="686"/>
      <c r="AG8" s="686"/>
      <c r="AH8" s="686"/>
      <c r="AI8" s="686"/>
      <c r="AJ8" s="686"/>
      <c r="AK8" s="686"/>
      <c r="AL8" s="628">
        <v>0.5</v>
      </c>
      <c r="AM8" s="629"/>
      <c r="AN8" s="629"/>
      <c r="AO8" s="687"/>
      <c r="AP8" s="620" t="s">
        <v>237</v>
      </c>
      <c r="AQ8" s="621"/>
      <c r="AR8" s="621"/>
      <c r="AS8" s="621"/>
      <c r="AT8" s="621"/>
      <c r="AU8" s="621"/>
      <c r="AV8" s="621"/>
      <c r="AW8" s="621"/>
      <c r="AX8" s="621"/>
      <c r="AY8" s="621"/>
      <c r="AZ8" s="621"/>
      <c r="BA8" s="621"/>
      <c r="BB8" s="621"/>
      <c r="BC8" s="621"/>
      <c r="BD8" s="621"/>
      <c r="BE8" s="621"/>
      <c r="BF8" s="622"/>
      <c r="BG8" s="623">
        <v>931384</v>
      </c>
      <c r="BH8" s="626"/>
      <c r="BI8" s="626"/>
      <c r="BJ8" s="626"/>
      <c r="BK8" s="626"/>
      <c r="BL8" s="626"/>
      <c r="BM8" s="626"/>
      <c r="BN8" s="627"/>
      <c r="BO8" s="685">
        <v>1.1000000000000001</v>
      </c>
      <c r="BP8" s="685"/>
      <c r="BQ8" s="685"/>
      <c r="BR8" s="685"/>
      <c r="BS8" s="631" t="s">
        <v>127</v>
      </c>
      <c r="BT8" s="626"/>
      <c r="BU8" s="626"/>
      <c r="BV8" s="626"/>
      <c r="BW8" s="626"/>
      <c r="BX8" s="626"/>
      <c r="BY8" s="626"/>
      <c r="BZ8" s="626"/>
      <c r="CA8" s="626"/>
      <c r="CB8" s="666"/>
      <c r="CD8" s="667" t="s">
        <v>238</v>
      </c>
      <c r="CE8" s="664"/>
      <c r="CF8" s="664"/>
      <c r="CG8" s="664"/>
      <c r="CH8" s="664"/>
      <c r="CI8" s="664"/>
      <c r="CJ8" s="664"/>
      <c r="CK8" s="664"/>
      <c r="CL8" s="664"/>
      <c r="CM8" s="664"/>
      <c r="CN8" s="664"/>
      <c r="CO8" s="664"/>
      <c r="CP8" s="664"/>
      <c r="CQ8" s="665"/>
      <c r="CR8" s="623">
        <v>66645785</v>
      </c>
      <c r="CS8" s="626"/>
      <c r="CT8" s="626"/>
      <c r="CU8" s="626"/>
      <c r="CV8" s="626"/>
      <c r="CW8" s="626"/>
      <c r="CX8" s="626"/>
      <c r="CY8" s="627"/>
      <c r="CZ8" s="685">
        <v>48.1</v>
      </c>
      <c r="DA8" s="685"/>
      <c r="DB8" s="685"/>
      <c r="DC8" s="685"/>
      <c r="DD8" s="631">
        <v>613789</v>
      </c>
      <c r="DE8" s="626"/>
      <c r="DF8" s="626"/>
      <c r="DG8" s="626"/>
      <c r="DH8" s="626"/>
      <c r="DI8" s="626"/>
      <c r="DJ8" s="626"/>
      <c r="DK8" s="626"/>
      <c r="DL8" s="626"/>
      <c r="DM8" s="626"/>
      <c r="DN8" s="626"/>
      <c r="DO8" s="626"/>
      <c r="DP8" s="627"/>
      <c r="DQ8" s="631">
        <v>31555614</v>
      </c>
      <c r="DR8" s="626"/>
      <c r="DS8" s="626"/>
      <c r="DT8" s="626"/>
      <c r="DU8" s="626"/>
      <c r="DV8" s="626"/>
      <c r="DW8" s="626"/>
      <c r="DX8" s="626"/>
      <c r="DY8" s="626"/>
      <c r="DZ8" s="626"/>
      <c r="EA8" s="626"/>
      <c r="EB8" s="626"/>
      <c r="EC8" s="666"/>
    </row>
    <row r="9" spans="2:143" ht="11.25" customHeight="1" x14ac:dyDescent="0.15">
      <c r="B9" s="620" t="s">
        <v>239</v>
      </c>
      <c r="C9" s="621"/>
      <c r="D9" s="621"/>
      <c r="E9" s="621"/>
      <c r="F9" s="621"/>
      <c r="G9" s="621"/>
      <c r="H9" s="621"/>
      <c r="I9" s="621"/>
      <c r="J9" s="621"/>
      <c r="K9" s="621"/>
      <c r="L9" s="621"/>
      <c r="M9" s="621"/>
      <c r="N9" s="621"/>
      <c r="O9" s="621"/>
      <c r="P9" s="621"/>
      <c r="Q9" s="622"/>
      <c r="R9" s="623">
        <v>395551</v>
      </c>
      <c r="S9" s="626"/>
      <c r="T9" s="626"/>
      <c r="U9" s="626"/>
      <c r="V9" s="626"/>
      <c r="W9" s="626"/>
      <c r="X9" s="626"/>
      <c r="Y9" s="627"/>
      <c r="Z9" s="685">
        <v>0.3</v>
      </c>
      <c r="AA9" s="685"/>
      <c r="AB9" s="685"/>
      <c r="AC9" s="685"/>
      <c r="AD9" s="686">
        <v>395551</v>
      </c>
      <c r="AE9" s="686"/>
      <c r="AF9" s="686"/>
      <c r="AG9" s="686"/>
      <c r="AH9" s="686"/>
      <c r="AI9" s="686"/>
      <c r="AJ9" s="686"/>
      <c r="AK9" s="686"/>
      <c r="AL9" s="628">
        <v>0.4</v>
      </c>
      <c r="AM9" s="629"/>
      <c r="AN9" s="629"/>
      <c r="AO9" s="687"/>
      <c r="AP9" s="620" t="s">
        <v>240</v>
      </c>
      <c r="AQ9" s="621"/>
      <c r="AR9" s="621"/>
      <c r="AS9" s="621"/>
      <c r="AT9" s="621"/>
      <c r="AU9" s="621"/>
      <c r="AV9" s="621"/>
      <c r="AW9" s="621"/>
      <c r="AX9" s="621"/>
      <c r="AY9" s="621"/>
      <c r="AZ9" s="621"/>
      <c r="BA9" s="621"/>
      <c r="BB9" s="621"/>
      <c r="BC9" s="621"/>
      <c r="BD9" s="621"/>
      <c r="BE9" s="621"/>
      <c r="BF9" s="622"/>
      <c r="BG9" s="623">
        <v>38308608</v>
      </c>
      <c r="BH9" s="626"/>
      <c r="BI9" s="626"/>
      <c r="BJ9" s="626"/>
      <c r="BK9" s="626"/>
      <c r="BL9" s="626"/>
      <c r="BM9" s="626"/>
      <c r="BN9" s="627"/>
      <c r="BO9" s="685">
        <v>45.6</v>
      </c>
      <c r="BP9" s="685"/>
      <c r="BQ9" s="685"/>
      <c r="BR9" s="685"/>
      <c r="BS9" s="631" t="s">
        <v>127</v>
      </c>
      <c r="BT9" s="626"/>
      <c r="BU9" s="626"/>
      <c r="BV9" s="626"/>
      <c r="BW9" s="626"/>
      <c r="BX9" s="626"/>
      <c r="BY9" s="626"/>
      <c r="BZ9" s="626"/>
      <c r="CA9" s="626"/>
      <c r="CB9" s="666"/>
      <c r="CD9" s="667" t="s">
        <v>241</v>
      </c>
      <c r="CE9" s="664"/>
      <c r="CF9" s="664"/>
      <c r="CG9" s="664"/>
      <c r="CH9" s="664"/>
      <c r="CI9" s="664"/>
      <c r="CJ9" s="664"/>
      <c r="CK9" s="664"/>
      <c r="CL9" s="664"/>
      <c r="CM9" s="664"/>
      <c r="CN9" s="664"/>
      <c r="CO9" s="664"/>
      <c r="CP9" s="664"/>
      <c r="CQ9" s="665"/>
      <c r="CR9" s="623">
        <v>15468576</v>
      </c>
      <c r="CS9" s="626"/>
      <c r="CT9" s="626"/>
      <c r="CU9" s="626"/>
      <c r="CV9" s="626"/>
      <c r="CW9" s="626"/>
      <c r="CX9" s="626"/>
      <c r="CY9" s="627"/>
      <c r="CZ9" s="685">
        <v>11.2</v>
      </c>
      <c r="DA9" s="685"/>
      <c r="DB9" s="685"/>
      <c r="DC9" s="685"/>
      <c r="DD9" s="631">
        <v>252209</v>
      </c>
      <c r="DE9" s="626"/>
      <c r="DF9" s="626"/>
      <c r="DG9" s="626"/>
      <c r="DH9" s="626"/>
      <c r="DI9" s="626"/>
      <c r="DJ9" s="626"/>
      <c r="DK9" s="626"/>
      <c r="DL9" s="626"/>
      <c r="DM9" s="626"/>
      <c r="DN9" s="626"/>
      <c r="DO9" s="626"/>
      <c r="DP9" s="627"/>
      <c r="DQ9" s="631">
        <v>12991234</v>
      </c>
      <c r="DR9" s="626"/>
      <c r="DS9" s="626"/>
      <c r="DT9" s="626"/>
      <c r="DU9" s="626"/>
      <c r="DV9" s="626"/>
      <c r="DW9" s="626"/>
      <c r="DX9" s="626"/>
      <c r="DY9" s="626"/>
      <c r="DZ9" s="626"/>
      <c r="EA9" s="626"/>
      <c r="EB9" s="626"/>
      <c r="EC9" s="666"/>
    </row>
    <row r="10" spans="2:143" ht="11.25" customHeight="1" x14ac:dyDescent="0.15">
      <c r="B10" s="620" t="s">
        <v>242</v>
      </c>
      <c r="C10" s="621"/>
      <c r="D10" s="621"/>
      <c r="E10" s="621"/>
      <c r="F10" s="621"/>
      <c r="G10" s="621"/>
      <c r="H10" s="621"/>
      <c r="I10" s="621"/>
      <c r="J10" s="621"/>
      <c r="K10" s="621"/>
      <c r="L10" s="621"/>
      <c r="M10" s="621"/>
      <c r="N10" s="621"/>
      <c r="O10" s="621"/>
      <c r="P10" s="621"/>
      <c r="Q10" s="622"/>
      <c r="R10" s="623" t="s">
        <v>243</v>
      </c>
      <c r="S10" s="626"/>
      <c r="T10" s="626"/>
      <c r="U10" s="626"/>
      <c r="V10" s="626"/>
      <c r="W10" s="626"/>
      <c r="X10" s="626"/>
      <c r="Y10" s="627"/>
      <c r="Z10" s="685" t="s">
        <v>243</v>
      </c>
      <c r="AA10" s="685"/>
      <c r="AB10" s="685"/>
      <c r="AC10" s="685"/>
      <c r="AD10" s="686" t="s">
        <v>127</v>
      </c>
      <c r="AE10" s="686"/>
      <c r="AF10" s="686"/>
      <c r="AG10" s="686"/>
      <c r="AH10" s="686"/>
      <c r="AI10" s="686"/>
      <c r="AJ10" s="686"/>
      <c r="AK10" s="686"/>
      <c r="AL10" s="628" t="s">
        <v>243</v>
      </c>
      <c r="AM10" s="629"/>
      <c r="AN10" s="629"/>
      <c r="AO10" s="687"/>
      <c r="AP10" s="620" t="s">
        <v>244</v>
      </c>
      <c r="AQ10" s="621"/>
      <c r="AR10" s="621"/>
      <c r="AS10" s="621"/>
      <c r="AT10" s="621"/>
      <c r="AU10" s="621"/>
      <c r="AV10" s="621"/>
      <c r="AW10" s="621"/>
      <c r="AX10" s="621"/>
      <c r="AY10" s="621"/>
      <c r="AZ10" s="621"/>
      <c r="BA10" s="621"/>
      <c r="BB10" s="621"/>
      <c r="BC10" s="621"/>
      <c r="BD10" s="621"/>
      <c r="BE10" s="621"/>
      <c r="BF10" s="622"/>
      <c r="BG10" s="623">
        <v>1088315</v>
      </c>
      <c r="BH10" s="626"/>
      <c r="BI10" s="626"/>
      <c r="BJ10" s="626"/>
      <c r="BK10" s="626"/>
      <c r="BL10" s="626"/>
      <c r="BM10" s="626"/>
      <c r="BN10" s="627"/>
      <c r="BO10" s="685">
        <v>1.3</v>
      </c>
      <c r="BP10" s="685"/>
      <c r="BQ10" s="685"/>
      <c r="BR10" s="685"/>
      <c r="BS10" s="631" t="s">
        <v>135</v>
      </c>
      <c r="BT10" s="626"/>
      <c r="BU10" s="626"/>
      <c r="BV10" s="626"/>
      <c r="BW10" s="626"/>
      <c r="BX10" s="626"/>
      <c r="BY10" s="626"/>
      <c r="BZ10" s="626"/>
      <c r="CA10" s="626"/>
      <c r="CB10" s="666"/>
      <c r="CD10" s="667" t="s">
        <v>245</v>
      </c>
      <c r="CE10" s="664"/>
      <c r="CF10" s="664"/>
      <c r="CG10" s="664"/>
      <c r="CH10" s="664"/>
      <c r="CI10" s="664"/>
      <c r="CJ10" s="664"/>
      <c r="CK10" s="664"/>
      <c r="CL10" s="664"/>
      <c r="CM10" s="664"/>
      <c r="CN10" s="664"/>
      <c r="CO10" s="664"/>
      <c r="CP10" s="664"/>
      <c r="CQ10" s="665"/>
      <c r="CR10" s="623">
        <v>143502</v>
      </c>
      <c r="CS10" s="626"/>
      <c r="CT10" s="626"/>
      <c r="CU10" s="626"/>
      <c r="CV10" s="626"/>
      <c r="CW10" s="626"/>
      <c r="CX10" s="626"/>
      <c r="CY10" s="627"/>
      <c r="CZ10" s="685">
        <v>0.1</v>
      </c>
      <c r="DA10" s="685"/>
      <c r="DB10" s="685"/>
      <c r="DC10" s="685"/>
      <c r="DD10" s="631">
        <v>52591</v>
      </c>
      <c r="DE10" s="626"/>
      <c r="DF10" s="626"/>
      <c r="DG10" s="626"/>
      <c r="DH10" s="626"/>
      <c r="DI10" s="626"/>
      <c r="DJ10" s="626"/>
      <c r="DK10" s="626"/>
      <c r="DL10" s="626"/>
      <c r="DM10" s="626"/>
      <c r="DN10" s="626"/>
      <c r="DO10" s="626"/>
      <c r="DP10" s="627"/>
      <c r="DQ10" s="631">
        <v>127309</v>
      </c>
      <c r="DR10" s="626"/>
      <c r="DS10" s="626"/>
      <c r="DT10" s="626"/>
      <c r="DU10" s="626"/>
      <c r="DV10" s="626"/>
      <c r="DW10" s="626"/>
      <c r="DX10" s="626"/>
      <c r="DY10" s="626"/>
      <c r="DZ10" s="626"/>
      <c r="EA10" s="626"/>
      <c r="EB10" s="626"/>
      <c r="EC10" s="666"/>
    </row>
    <row r="11" spans="2:143" ht="11.25" customHeight="1" x14ac:dyDescent="0.15">
      <c r="B11" s="620" t="s">
        <v>246</v>
      </c>
      <c r="C11" s="621"/>
      <c r="D11" s="621"/>
      <c r="E11" s="621"/>
      <c r="F11" s="621"/>
      <c r="G11" s="621"/>
      <c r="H11" s="621"/>
      <c r="I11" s="621"/>
      <c r="J11" s="621"/>
      <c r="K11" s="621"/>
      <c r="L11" s="621"/>
      <c r="M11" s="621"/>
      <c r="N11" s="621"/>
      <c r="O11" s="621"/>
      <c r="P11" s="621"/>
      <c r="Q11" s="622"/>
      <c r="R11" s="623" t="s">
        <v>243</v>
      </c>
      <c r="S11" s="626"/>
      <c r="T11" s="626"/>
      <c r="U11" s="626"/>
      <c r="V11" s="626"/>
      <c r="W11" s="626"/>
      <c r="X11" s="626"/>
      <c r="Y11" s="627"/>
      <c r="Z11" s="685" t="s">
        <v>243</v>
      </c>
      <c r="AA11" s="685"/>
      <c r="AB11" s="685"/>
      <c r="AC11" s="685"/>
      <c r="AD11" s="686" t="s">
        <v>243</v>
      </c>
      <c r="AE11" s="686"/>
      <c r="AF11" s="686"/>
      <c r="AG11" s="686"/>
      <c r="AH11" s="686"/>
      <c r="AI11" s="686"/>
      <c r="AJ11" s="686"/>
      <c r="AK11" s="686"/>
      <c r="AL11" s="628" t="s">
        <v>135</v>
      </c>
      <c r="AM11" s="629"/>
      <c r="AN11" s="629"/>
      <c r="AO11" s="687"/>
      <c r="AP11" s="620" t="s">
        <v>247</v>
      </c>
      <c r="AQ11" s="621"/>
      <c r="AR11" s="621"/>
      <c r="AS11" s="621"/>
      <c r="AT11" s="621"/>
      <c r="AU11" s="621"/>
      <c r="AV11" s="621"/>
      <c r="AW11" s="621"/>
      <c r="AX11" s="621"/>
      <c r="AY11" s="621"/>
      <c r="AZ11" s="621"/>
      <c r="BA11" s="621"/>
      <c r="BB11" s="621"/>
      <c r="BC11" s="621"/>
      <c r="BD11" s="621"/>
      <c r="BE11" s="621"/>
      <c r="BF11" s="622"/>
      <c r="BG11" s="623">
        <v>2880834</v>
      </c>
      <c r="BH11" s="626"/>
      <c r="BI11" s="626"/>
      <c r="BJ11" s="626"/>
      <c r="BK11" s="626"/>
      <c r="BL11" s="626"/>
      <c r="BM11" s="626"/>
      <c r="BN11" s="627"/>
      <c r="BO11" s="685">
        <v>3.4</v>
      </c>
      <c r="BP11" s="685"/>
      <c r="BQ11" s="685"/>
      <c r="BR11" s="685"/>
      <c r="BS11" s="631">
        <v>325662</v>
      </c>
      <c r="BT11" s="626"/>
      <c r="BU11" s="626"/>
      <c r="BV11" s="626"/>
      <c r="BW11" s="626"/>
      <c r="BX11" s="626"/>
      <c r="BY11" s="626"/>
      <c r="BZ11" s="626"/>
      <c r="CA11" s="626"/>
      <c r="CB11" s="666"/>
      <c r="CD11" s="667" t="s">
        <v>248</v>
      </c>
      <c r="CE11" s="664"/>
      <c r="CF11" s="664"/>
      <c r="CG11" s="664"/>
      <c r="CH11" s="664"/>
      <c r="CI11" s="664"/>
      <c r="CJ11" s="664"/>
      <c r="CK11" s="664"/>
      <c r="CL11" s="664"/>
      <c r="CM11" s="664"/>
      <c r="CN11" s="664"/>
      <c r="CO11" s="664"/>
      <c r="CP11" s="664"/>
      <c r="CQ11" s="665"/>
      <c r="CR11" s="623">
        <v>688087</v>
      </c>
      <c r="CS11" s="626"/>
      <c r="CT11" s="626"/>
      <c r="CU11" s="626"/>
      <c r="CV11" s="626"/>
      <c r="CW11" s="626"/>
      <c r="CX11" s="626"/>
      <c r="CY11" s="627"/>
      <c r="CZ11" s="685">
        <v>0.5</v>
      </c>
      <c r="DA11" s="685"/>
      <c r="DB11" s="685"/>
      <c r="DC11" s="685"/>
      <c r="DD11" s="631">
        <v>469055</v>
      </c>
      <c r="DE11" s="626"/>
      <c r="DF11" s="626"/>
      <c r="DG11" s="626"/>
      <c r="DH11" s="626"/>
      <c r="DI11" s="626"/>
      <c r="DJ11" s="626"/>
      <c r="DK11" s="626"/>
      <c r="DL11" s="626"/>
      <c r="DM11" s="626"/>
      <c r="DN11" s="626"/>
      <c r="DO11" s="626"/>
      <c r="DP11" s="627"/>
      <c r="DQ11" s="631">
        <v>598734</v>
      </c>
      <c r="DR11" s="626"/>
      <c r="DS11" s="626"/>
      <c r="DT11" s="626"/>
      <c r="DU11" s="626"/>
      <c r="DV11" s="626"/>
      <c r="DW11" s="626"/>
      <c r="DX11" s="626"/>
      <c r="DY11" s="626"/>
      <c r="DZ11" s="626"/>
      <c r="EA11" s="626"/>
      <c r="EB11" s="626"/>
      <c r="EC11" s="666"/>
    </row>
    <row r="12" spans="2:143" ht="11.25" customHeight="1" x14ac:dyDescent="0.15">
      <c r="B12" s="620" t="s">
        <v>249</v>
      </c>
      <c r="C12" s="621"/>
      <c r="D12" s="621"/>
      <c r="E12" s="621"/>
      <c r="F12" s="621"/>
      <c r="G12" s="621"/>
      <c r="H12" s="621"/>
      <c r="I12" s="621"/>
      <c r="J12" s="621"/>
      <c r="K12" s="621"/>
      <c r="L12" s="621"/>
      <c r="M12" s="621"/>
      <c r="N12" s="621"/>
      <c r="O12" s="621"/>
      <c r="P12" s="621"/>
      <c r="Q12" s="622"/>
      <c r="R12" s="623">
        <v>7903248</v>
      </c>
      <c r="S12" s="626"/>
      <c r="T12" s="626"/>
      <c r="U12" s="626"/>
      <c r="V12" s="626"/>
      <c r="W12" s="626"/>
      <c r="X12" s="626"/>
      <c r="Y12" s="627"/>
      <c r="Z12" s="685">
        <v>5.5</v>
      </c>
      <c r="AA12" s="685"/>
      <c r="AB12" s="685"/>
      <c r="AC12" s="685"/>
      <c r="AD12" s="686">
        <v>7903248</v>
      </c>
      <c r="AE12" s="686"/>
      <c r="AF12" s="686"/>
      <c r="AG12" s="686"/>
      <c r="AH12" s="686"/>
      <c r="AI12" s="686"/>
      <c r="AJ12" s="686"/>
      <c r="AK12" s="686"/>
      <c r="AL12" s="628">
        <v>8.9</v>
      </c>
      <c r="AM12" s="629"/>
      <c r="AN12" s="629"/>
      <c r="AO12" s="687"/>
      <c r="AP12" s="620" t="s">
        <v>250</v>
      </c>
      <c r="AQ12" s="621"/>
      <c r="AR12" s="621"/>
      <c r="AS12" s="621"/>
      <c r="AT12" s="621"/>
      <c r="AU12" s="621"/>
      <c r="AV12" s="621"/>
      <c r="AW12" s="621"/>
      <c r="AX12" s="621"/>
      <c r="AY12" s="621"/>
      <c r="AZ12" s="621"/>
      <c r="BA12" s="621"/>
      <c r="BB12" s="621"/>
      <c r="BC12" s="621"/>
      <c r="BD12" s="621"/>
      <c r="BE12" s="621"/>
      <c r="BF12" s="622"/>
      <c r="BG12" s="623">
        <v>29595036</v>
      </c>
      <c r="BH12" s="626"/>
      <c r="BI12" s="626"/>
      <c r="BJ12" s="626"/>
      <c r="BK12" s="626"/>
      <c r="BL12" s="626"/>
      <c r="BM12" s="626"/>
      <c r="BN12" s="627"/>
      <c r="BO12" s="685">
        <v>35.200000000000003</v>
      </c>
      <c r="BP12" s="685"/>
      <c r="BQ12" s="685"/>
      <c r="BR12" s="685"/>
      <c r="BS12" s="631" t="s">
        <v>243</v>
      </c>
      <c r="BT12" s="626"/>
      <c r="BU12" s="626"/>
      <c r="BV12" s="626"/>
      <c r="BW12" s="626"/>
      <c r="BX12" s="626"/>
      <c r="BY12" s="626"/>
      <c r="BZ12" s="626"/>
      <c r="CA12" s="626"/>
      <c r="CB12" s="666"/>
      <c r="CD12" s="667" t="s">
        <v>251</v>
      </c>
      <c r="CE12" s="664"/>
      <c r="CF12" s="664"/>
      <c r="CG12" s="664"/>
      <c r="CH12" s="664"/>
      <c r="CI12" s="664"/>
      <c r="CJ12" s="664"/>
      <c r="CK12" s="664"/>
      <c r="CL12" s="664"/>
      <c r="CM12" s="664"/>
      <c r="CN12" s="664"/>
      <c r="CO12" s="664"/>
      <c r="CP12" s="664"/>
      <c r="CQ12" s="665"/>
      <c r="CR12" s="623">
        <v>1661475</v>
      </c>
      <c r="CS12" s="626"/>
      <c r="CT12" s="626"/>
      <c r="CU12" s="626"/>
      <c r="CV12" s="626"/>
      <c r="CW12" s="626"/>
      <c r="CX12" s="626"/>
      <c r="CY12" s="627"/>
      <c r="CZ12" s="685">
        <v>1.2</v>
      </c>
      <c r="DA12" s="685"/>
      <c r="DB12" s="685"/>
      <c r="DC12" s="685"/>
      <c r="DD12" s="631">
        <v>330172</v>
      </c>
      <c r="DE12" s="626"/>
      <c r="DF12" s="626"/>
      <c r="DG12" s="626"/>
      <c r="DH12" s="626"/>
      <c r="DI12" s="626"/>
      <c r="DJ12" s="626"/>
      <c r="DK12" s="626"/>
      <c r="DL12" s="626"/>
      <c r="DM12" s="626"/>
      <c r="DN12" s="626"/>
      <c r="DO12" s="626"/>
      <c r="DP12" s="627"/>
      <c r="DQ12" s="631">
        <v>758272</v>
      </c>
      <c r="DR12" s="626"/>
      <c r="DS12" s="626"/>
      <c r="DT12" s="626"/>
      <c r="DU12" s="626"/>
      <c r="DV12" s="626"/>
      <c r="DW12" s="626"/>
      <c r="DX12" s="626"/>
      <c r="DY12" s="626"/>
      <c r="DZ12" s="626"/>
      <c r="EA12" s="626"/>
      <c r="EB12" s="626"/>
      <c r="EC12" s="666"/>
    </row>
    <row r="13" spans="2:143" ht="11.25" customHeight="1" x14ac:dyDescent="0.15">
      <c r="B13" s="620" t="s">
        <v>252</v>
      </c>
      <c r="C13" s="621"/>
      <c r="D13" s="621"/>
      <c r="E13" s="621"/>
      <c r="F13" s="621"/>
      <c r="G13" s="621"/>
      <c r="H13" s="621"/>
      <c r="I13" s="621"/>
      <c r="J13" s="621"/>
      <c r="K13" s="621"/>
      <c r="L13" s="621"/>
      <c r="M13" s="621"/>
      <c r="N13" s="621"/>
      <c r="O13" s="621"/>
      <c r="P13" s="621"/>
      <c r="Q13" s="622"/>
      <c r="R13" s="623" t="s">
        <v>135</v>
      </c>
      <c r="S13" s="626"/>
      <c r="T13" s="626"/>
      <c r="U13" s="626"/>
      <c r="V13" s="626"/>
      <c r="W13" s="626"/>
      <c r="X13" s="626"/>
      <c r="Y13" s="627"/>
      <c r="Z13" s="685" t="s">
        <v>243</v>
      </c>
      <c r="AA13" s="685"/>
      <c r="AB13" s="685"/>
      <c r="AC13" s="685"/>
      <c r="AD13" s="686" t="s">
        <v>127</v>
      </c>
      <c r="AE13" s="686"/>
      <c r="AF13" s="686"/>
      <c r="AG13" s="686"/>
      <c r="AH13" s="686"/>
      <c r="AI13" s="686"/>
      <c r="AJ13" s="686"/>
      <c r="AK13" s="686"/>
      <c r="AL13" s="628" t="s">
        <v>243</v>
      </c>
      <c r="AM13" s="629"/>
      <c r="AN13" s="629"/>
      <c r="AO13" s="687"/>
      <c r="AP13" s="620" t="s">
        <v>253</v>
      </c>
      <c r="AQ13" s="621"/>
      <c r="AR13" s="621"/>
      <c r="AS13" s="621"/>
      <c r="AT13" s="621"/>
      <c r="AU13" s="621"/>
      <c r="AV13" s="621"/>
      <c r="AW13" s="621"/>
      <c r="AX13" s="621"/>
      <c r="AY13" s="621"/>
      <c r="AZ13" s="621"/>
      <c r="BA13" s="621"/>
      <c r="BB13" s="621"/>
      <c r="BC13" s="621"/>
      <c r="BD13" s="621"/>
      <c r="BE13" s="621"/>
      <c r="BF13" s="622"/>
      <c r="BG13" s="623">
        <v>29529763</v>
      </c>
      <c r="BH13" s="626"/>
      <c r="BI13" s="626"/>
      <c r="BJ13" s="626"/>
      <c r="BK13" s="626"/>
      <c r="BL13" s="626"/>
      <c r="BM13" s="626"/>
      <c r="BN13" s="627"/>
      <c r="BO13" s="685">
        <v>35.1</v>
      </c>
      <c r="BP13" s="685"/>
      <c r="BQ13" s="685"/>
      <c r="BR13" s="685"/>
      <c r="BS13" s="631" t="s">
        <v>135</v>
      </c>
      <c r="BT13" s="626"/>
      <c r="BU13" s="626"/>
      <c r="BV13" s="626"/>
      <c r="BW13" s="626"/>
      <c r="BX13" s="626"/>
      <c r="BY13" s="626"/>
      <c r="BZ13" s="626"/>
      <c r="CA13" s="626"/>
      <c r="CB13" s="666"/>
      <c r="CD13" s="667" t="s">
        <v>254</v>
      </c>
      <c r="CE13" s="664"/>
      <c r="CF13" s="664"/>
      <c r="CG13" s="664"/>
      <c r="CH13" s="664"/>
      <c r="CI13" s="664"/>
      <c r="CJ13" s="664"/>
      <c r="CK13" s="664"/>
      <c r="CL13" s="664"/>
      <c r="CM13" s="664"/>
      <c r="CN13" s="664"/>
      <c r="CO13" s="664"/>
      <c r="CP13" s="664"/>
      <c r="CQ13" s="665"/>
      <c r="CR13" s="623">
        <v>11591125</v>
      </c>
      <c r="CS13" s="626"/>
      <c r="CT13" s="626"/>
      <c r="CU13" s="626"/>
      <c r="CV13" s="626"/>
      <c r="CW13" s="626"/>
      <c r="CX13" s="626"/>
      <c r="CY13" s="627"/>
      <c r="CZ13" s="685">
        <v>8.4</v>
      </c>
      <c r="DA13" s="685"/>
      <c r="DB13" s="685"/>
      <c r="DC13" s="685"/>
      <c r="DD13" s="631">
        <v>4466744</v>
      </c>
      <c r="DE13" s="626"/>
      <c r="DF13" s="626"/>
      <c r="DG13" s="626"/>
      <c r="DH13" s="626"/>
      <c r="DI13" s="626"/>
      <c r="DJ13" s="626"/>
      <c r="DK13" s="626"/>
      <c r="DL13" s="626"/>
      <c r="DM13" s="626"/>
      <c r="DN13" s="626"/>
      <c r="DO13" s="626"/>
      <c r="DP13" s="627"/>
      <c r="DQ13" s="631">
        <v>8787958</v>
      </c>
      <c r="DR13" s="626"/>
      <c r="DS13" s="626"/>
      <c r="DT13" s="626"/>
      <c r="DU13" s="626"/>
      <c r="DV13" s="626"/>
      <c r="DW13" s="626"/>
      <c r="DX13" s="626"/>
      <c r="DY13" s="626"/>
      <c r="DZ13" s="626"/>
      <c r="EA13" s="626"/>
      <c r="EB13" s="626"/>
      <c r="EC13" s="666"/>
    </row>
    <row r="14" spans="2:143" ht="11.25" customHeight="1" x14ac:dyDescent="0.15">
      <c r="B14" s="620" t="s">
        <v>255</v>
      </c>
      <c r="C14" s="621"/>
      <c r="D14" s="621"/>
      <c r="E14" s="621"/>
      <c r="F14" s="621"/>
      <c r="G14" s="621"/>
      <c r="H14" s="621"/>
      <c r="I14" s="621"/>
      <c r="J14" s="621"/>
      <c r="K14" s="621"/>
      <c r="L14" s="621"/>
      <c r="M14" s="621"/>
      <c r="N14" s="621"/>
      <c r="O14" s="621"/>
      <c r="P14" s="621"/>
      <c r="Q14" s="622"/>
      <c r="R14" s="623" t="s">
        <v>243</v>
      </c>
      <c r="S14" s="626"/>
      <c r="T14" s="626"/>
      <c r="U14" s="626"/>
      <c r="V14" s="626"/>
      <c r="W14" s="626"/>
      <c r="X14" s="626"/>
      <c r="Y14" s="627"/>
      <c r="Z14" s="685" t="s">
        <v>127</v>
      </c>
      <c r="AA14" s="685"/>
      <c r="AB14" s="685"/>
      <c r="AC14" s="685"/>
      <c r="AD14" s="686" t="s">
        <v>127</v>
      </c>
      <c r="AE14" s="686"/>
      <c r="AF14" s="686"/>
      <c r="AG14" s="686"/>
      <c r="AH14" s="686"/>
      <c r="AI14" s="686"/>
      <c r="AJ14" s="686"/>
      <c r="AK14" s="686"/>
      <c r="AL14" s="628" t="s">
        <v>127</v>
      </c>
      <c r="AM14" s="629"/>
      <c r="AN14" s="629"/>
      <c r="AO14" s="687"/>
      <c r="AP14" s="620" t="s">
        <v>256</v>
      </c>
      <c r="AQ14" s="621"/>
      <c r="AR14" s="621"/>
      <c r="AS14" s="621"/>
      <c r="AT14" s="621"/>
      <c r="AU14" s="621"/>
      <c r="AV14" s="621"/>
      <c r="AW14" s="621"/>
      <c r="AX14" s="621"/>
      <c r="AY14" s="621"/>
      <c r="AZ14" s="621"/>
      <c r="BA14" s="621"/>
      <c r="BB14" s="621"/>
      <c r="BC14" s="621"/>
      <c r="BD14" s="621"/>
      <c r="BE14" s="621"/>
      <c r="BF14" s="622"/>
      <c r="BG14" s="623">
        <v>327086</v>
      </c>
      <c r="BH14" s="626"/>
      <c r="BI14" s="626"/>
      <c r="BJ14" s="626"/>
      <c r="BK14" s="626"/>
      <c r="BL14" s="626"/>
      <c r="BM14" s="626"/>
      <c r="BN14" s="627"/>
      <c r="BO14" s="685">
        <v>0.4</v>
      </c>
      <c r="BP14" s="685"/>
      <c r="BQ14" s="685"/>
      <c r="BR14" s="685"/>
      <c r="BS14" s="631" t="s">
        <v>243</v>
      </c>
      <c r="BT14" s="626"/>
      <c r="BU14" s="626"/>
      <c r="BV14" s="626"/>
      <c r="BW14" s="626"/>
      <c r="BX14" s="626"/>
      <c r="BY14" s="626"/>
      <c r="BZ14" s="626"/>
      <c r="CA14" s="626"/>
      <c r="CB14" s="666"/>
      <c r="CD14" s="667" t="s">
        <v>257</v>
      </c>
      <c r="CE14" s="664"/>
      <c r="CF14" s="664"/>
      <c r="CG14" s="664"/>
      <c r="CH14" s="664"/>
      <c r="CI14" s="664"/>
      <c r="CJ14" s="664"/>
      <c r="CK14" s="664"/>
      <c r="CL14" s="664"/>
      <c r="CM14" s="664"/>
      <c r="CN14" s="664"/>
      <c r="CO14" s="664"/>
      <c r="CP14" s="664"/>
      <c r="CQ14" s="665"/>
      <c r="CR14" s="623">
        <v>5901393</v>
      </c>
      <c r="CS14" s="626"/>
      <c r="CT14" s="626"/>
      <c r="CU14" s="626"/>
      <c r="CV14" s="626"/>
      <c r="CW14" s="626"/>
      <c r="CX14" s="626"/>
      <c r="CY14" s="627"/>
      <c r="CZ14" s="685">
        <v>4.3</v>
      </c>
      <c r="DA14" s="685"/>
      <c r="DB14" s="685"/>
      <c r="DC14" s="685"/>
      <c r="DD14" s="631">
        <v>507335</v>
      </c>
      <c r="DE14" s="626"/>
      <c r="DF14" s="626"/>
      <c r="DG14" s="626"/>
      <c r="DH14" s="626"/>
      <c r="DI14" s="626"/>
      <c r="DJ14" s="626"/>
      <c r="DK14" s="626"/>
      <c r="DL14" s="626"/>
      <c r="DM14" s="626"/>
      <c r="DN14" s="626"/>
      <c r="DO14" s="626"/>
      <c r="DP14" s="627"/>
      <c r="DQ14" s="631">
        <v>5548885</v>
      </c>
      <c r="DR14" s="626"/>
      <c r="DS14" s="626"/>
      <c r="DT14" s="626"/>
      <c r="DU14" s="626"/>
      <c r="DV14" s="626"/>
      <c r="DW14" s="626"/>
      <c r="DX14" s="626"/>
      <c r="DY14" s="626"/>
      <c r="DZ14" s="626"/>
      <c r="EA14" s="626"/>
      <c r="EB14" s="626"/>
      <c r="EC14" s="666"/>
    </row>
    <row r="15" spans="2:143" ht="11.25" customHeight="1" x14ac:dyDescent="0.15">
      <c r="B15" s="620" t="s">
        <v>258</v>
      </c>
      <c r="C15" s="621"/>
      <c r="D15" s="621"/>
      <c r="E15" s="621"/>
      <c r="F15" s="621"/>
      <c r="G15" s="621"/>
      <c r="H15" s="621"/>
      <c r="I15" s="621"/>
      <c r="J15" s="621"/>
      <c r="K15" s="621"/>
      <c r="L15" s="621"/>
      <c r="M15" s="621"/>
      <c r="N15" s="621"/>
      <c r="O15" s="621"/>
      <c r="P15" s="621"/>
      <c r="Q15" s="622"/>
      <c r="R15" s="623">
        <v>255902</v>
      </c>
      <c r="S15" s="626"/>
      <c r="T15" s="626"/>
      <c r="U15" s="626"/>
      <c r="V15" s="626"/>
      <c r="W15" s="626"/>
      <c r="X15" s="626"/>
      <c r="Y15" s="627"/>
      <c r="Z15" s="685">
        <v>0.2</v>
      </c>
      <c r="AA15" s="685"/>
      <c r="AB15" s="685"/>
      <c r="AC15" s="685"/>
      <c r="AD15" s="686">
        <v>255902</v>
      </c>
      <c r="AE15" s="686"/>
      <c r="AF15" s="686"/>
      <c r="AG15" s="686"/>
      <c r="AH15" s="686"/>
      <c r="AI15" s="686"/>
      <c r="AJ15" s="686"/>
      <c r="AK15" s="686"/>
      <c r="AL15" s="628">
        <v>0.3</v>
      </c>
      <c r="AM15" s="629"/>
      <c r="AN15" s="629"/>
      <c r="AO15" s="687"/>
      <c r="AP15" s="620" t="s">
        <v>259</v>
      </c>
      <c r="AQ15" s="621"/>
      <c r="AR15" s="621"/>
      <c r="AS15" s="621"/>
      <c r="AT15" s="621"/>
      <c r="AU15" s="621"/>
      <c r="AV15" s="621"/>
      <c r="AW15" s="621"/>
      <c r="AX15" s="621"/>
      <c r="AY15" s="621"/>
      <c r="AZ15" s="621"/>
      <c r="BA15" s="621"/>
      <c r="BB15" s="621"/>
      <c r="BC15" s="621"/>
      <c r="BD15" s="621"/>
      <c r="BE15" s="621"/>
      <c r="BF15" s="622"/>
      <c r="BG15" s="623">
        <v>2608043</v>
      </c>
      <c r="BH15" s="626"/>
      <c r="BI15" s="626"/>
      <c r="BJ15" s="626"/>
      <c r="BK15" s="626"/>
      <c r="BL15" s="626"/>
      <c r="BM15" s="626"/>
      <c r="BN15" s="627"/>
      <c r="BO15" s="685">
        <v>3.1</v>
      </c>
      <c r="BP15" s="685"/>
      <c r="BQ15" s="685"/>
      <c r="BR15" s="685"/>
      <c r="BS15" s="631" t="s">
        <v>127</v>
      </c>
      <c r="BT15" s="626"/>
      <c r="BU15" s="626"/>
      <c r="BV15" s="626"/>
      <c r="BW15" s="626"/>
      <c r="BX15" s="626"/>
      <c r="BY15" s="626"/>
      <c r="BZ15" s="626"/>
      <c r="CA15" s="626"/>
      <c r="CB15" s="666"/>
      <c r="CD15" s="667" t="s">
        <v>260</v>
      </c>
      <c r="CE15" s="664"/>
      <c r="CF15" s="664"/>
      <c r="CG15" s="664"/>
      <c r="CH15" s="664"/>
      <c r="CI15" s="664"/>
      <c r="CJ15" s="664"/>
      <c r="CK15" s="664"/>
      <c r="CL15" s="664"/>
      <c r="CM15" s="664"/>
      <c r="CN15" s="664"/>
      <c r="CO15" s="664"/>
      <c r="CP15" s="664"/>
      <c r="CQ15" s="665"/>
      <c r="CR15" s="623">
        <v>14357763</v>
      </c>
      <c r="CS15" s="626"/>
      <c r="CT15" s="626"/>
      <c r="CU15" s="626"/>
      <c r="CV15" s="626"/>
      <c r="CW15" s="626"/>
      <c r="CX15" s="626"/>
      <c r="CY15" s="627"/>
      <c r="CZ15" s="685">
        <v>10.4</v>
      </c>
      <c r="DA15" s="685"/>
      <c r="DB15" s="685"/>
      <c r="DC15" s="685"/>
      <c r="DD15" s="631">
        <v>3098343</v>
      </c>
      <c r="DE15" s="626"/>
      <c r="DF15" s="626"/>
      <c r="DG15" s="626"/>
      <c r="DH15" s="626"/>
      <c r="DI15" s="626"/>
      <c r="DJ15" s="626"/>
      <c r="DK15" s="626"/>
      <c r="DL15" s="626"/>
      <c r="DM15" s="626"/>
      <c r="DN15" s="626"/>
      <c r="DO15" s="626"/>
      <c r="DP15" s="627"/>
      <c r="DQ15" s="631">
        <v>11732773</v>
      </c>
      <c r="DR15" s="626"/>
      <c r="DS15" s="626"/>
      <c r="DT15" s="626"/>
      <c r="DU15" s="626"/>
      <c r="DV15" s="626"/>
      <c r="DW15" s="626"/>
      <c r="DX15" s="626"/>
      <c r="DY15" s="626"/>
      <c r="DZ15" s="626"/>
      <c r="EA15" s="626"/>
      <c r="EB15" s="626"/>
      <c r="EC15" s="666"/>
    </row>
    <row r="16" spans="2:143" ht="11.25" customHeight="1" x14ac:dyDescent="0.15">
      <c r="B16" s="620" t="s">
        <v>261</v>
      </c>
      <c r="C16" s="621"/>
      <c r="D16" s="621"/>
      <c r="E16" s="621"/>
      <c r="F16" s="621"/>
      <c r="G16" s="621"/>
      <c r="H16" s="621"/>
      <c r="I16" s="621"/>
      <c r="J16" s="621"/>
      <c r="K16" s="621"/>
      <c r="L16" s="621"/>
      <c r="M16" s="621"/>
      <c r="N16" s="621"/>
      <c r="O16" s="621"/>
      <c r="P16" s="621"/>
      <c r="Q16" s="622"/>
      <c r="R16" s="623" t="s">
        <v>127</v>
      </c>
      <c r="S16" s="626"/>
      <c r="T16" s="626"/>
      <c r="U16" s="626"/>
      <c r="V16" s="626"/>
      <c r="W16" s="626"/>
      <c r="X16" s="626"/>
      <c r="Y16" s="627"/>
      <c r="Z16" s="685" t="s">
        <v>243</v>
      </c>
      <c r="AA16" s="685"/>
      <c r="AB16" s="685"/>
      <c r="AC16" s="685"/>
      <c r="AD16" s="686" t="s">
        <v>135</v>
      </c>
      <c r="AE16" s="686"/>
      <c r="AF16" s="686"/>
      <c r="AG16" s="686"/>
      <c r="AH16" s="686"/>
      <c r="AI16" s="686"/>
      <c r="AJ16" s="686"/>
      <c r="AK16" s="686"/>
      <c r="AL16" s="628" t="s">
        <v>243</v>
      </c>
      <c r="AM16" s="629"/>
      <c r="AN16" s="629"/>
      <c r="AO16" s="687"/>
      <c r="AP16" s="620" t="s">
        <v>262</v>
      </c>
      <c r="AQ16" s="621"/>
      <c r="AR16" s="621"/>
      <c r="AS16" s="621"/>
      <c r="AT16" s="621"/>
      <c r="AU16" s="621"/>
      <c r="AV16" s="621"/>
      <c r="AW16" s="621"/>
      <c r="AX16" s="621"/>
      <c r="AY16" s="621"/>
      <c r="AZ16" s="621"/>
      <c r="BA16" s="621"/>
      <c r="BB16" s="621"/>
      <c r="BC16" s="621"/>
      <c r="BD16" s="621"/>
      <c r="BE16" s="621"/>
      <c r="BF16" s="622"/>
      <c r="BG16" s="623" t="s">
        <v>135</v>
      </c>
      <c r="BH16" s="626"/>
      <c r="BI16" s="626"/>
      <c r="BJ16" s="626"/>
      <c r="BK16" s="626"/>
      <c r="BL16" s="626"/>
      <c r="BM16" s="626"/>
      <c r="BN16" s="627"/>
      <c r="BO16" s="685" t="s">
        <v>135</v>
      </c>
      <c r="BP16" s="685"/>
      <c r="BQ16" s="685"/>
      <c r="BR16" s="685"/>
      <c r="BS16" s="631" t="s">
        <v>127</v>
      </c>
      <c r="BT16" s="626"/>
      <c r="BU16" s="626"/>
      <c r="BV16" s="626"/>
      <c r="BW16" s="626"/>
      <c r="BX16" s="626"/>
      <c r="BY16" s="626"/>
      <c r="BZ16" s="626"/>
      <c r="CA16" s="626"/>
      <c r="CB16" s="666"/>
      <c r="CD16" s="667" t="s">
        <v>263</v>
      </c>
      <c r="CE16" s="664"/>
      <c r="CF16" s="664"/>
      <c r="CG16" s="664"/>
      <c r="CH16" s="664"/>
      <c r="CI16" s="664"/>
      <c r="CJ16" s="664"/>
      <c r="CK16" s="664"/>
      <c r="CL16" s="664"/>
      <c r="CM16" s="664"/>
      <c r="CN16" s="664"/>
      <c r="CO16" s="664"/>
      <c r="CP16" s="664"/>
      <c r="CQ16" s="665"/>
      <c r="CR16" s="623" t="s">
        <v>243</v>
      </c>
      <c r="CS16" s="626"/>
      <c r="CT16" s="626"/>
      <c r="CU16" s="626"/>
      <c r="CV16" s="626"/>
      <c r="CW16" s="626"/>
      <c r="CX16" s="626"/>
      <c r="CY16" s="627"/>
      <c r="CZ16" s="685" t="s">
        <v>127</v>
      </c>
      <c r="DA16" s="685"/>
      <c r="DB16" s="685"/>
      <c r="DC16" s="685"/>
      <c r="DD16" s="631" t="s">
        <v>127</v>
      </c>
      <c r="DE16" s="626"/>
      <c r="DF16" s="626"/>
      <c r="DG16" s="626"/>
      <c r="DH16" s="626"/>
      <c r="DI16" s="626"/>
      <c r="DJ16" s="626"/>
      <c r="DK16" s="626"/>
      <c r="DL16" s="626"/>
      <c r="DM16" s="626"/>
      <c r="DN16" s="626"/>
      <c r="DO16" s="626"/>
      <c r="DP16" s="627"/>
      <c r="DQ16" s="631" t="s">
        <v>243</v>
      </c>
      <c r="DR16" s="626"/>
      <c r="DS16" s="626"/>
      <c r="DT16" s="626"/>
      <c r="DU16" s="626"/>
      <c r="DV16" s="626"/>
      <c r="DW16" s="626"/>
      <c r="DX16" s="626"/>
      <c r="DY16" s="626"/>
      <c r="DZ16" s="626"/>
      <c r="EA16" s="626"/>
      <c r="EB16" s="626"/>
      <c r="EC16" s="666"/>
    </row>
    <row r="17" spans="2:133" ht="11.25" customHeight="1" x14ac:dyDescent="0.15">
      <c r="B17" s="620" t="s">
        <v>264</v>
      </c>
      <c r="C17" s="621"/>
      <c r="D17" s="621"/>
      <c r="E17" s="621"/>
      <c r="F17" s="621"/>
      <c r="G17" s="621"/>
      <c r="H17" s="621"/>
      <c r="I17" s="621"/>
      <c r="J17" s="621"/>
      <c r="K17" s="621"/>
      <c r="L17" s="621"/>
      <c r="M17" s="621"/>
      <c r="N17" s="621"/>
      <c r="O17" s="621"/>
      <c r="P17" s="621"/>
      <c r="Q17" s="622"/>
      <c r="R17" s="623">
        <v>364475</v>
      </c>
      <c r="S17" s="626"/>
      <c r="T17" s="626"/>
      <c r="U17" s="626"/>
      <c r="V17" s="626"/>
      <c r="W17" s="626"/>
      <c r="X17" s="626"/>
      <c r="Y17" s="627"/>
      <c r="Z17" s="685">
        <v>0.3</v>
      </c>
      <c r="AA17" s="685"/>
      <c r="AB17" s="685"/>
      <c r="AC17" s="685"/>
      <c r="AD17" s="686">
        <v>364475</v>
      </c>
      <c r="AE17" s="686"/>
      <c r="AF17" s="686"/>
      <c r="AG17" s="686"/>
      <c r="AH17" s="686"/>
      <c r="AI17" s="686"/>
      <c r="AJ17" s="686"/>
      <c r="AK17" s="686"/>
      <c r="AL17" s="628">
        <v>0.4</v>
      </c>
      <c r="AM17" s="629"/>
      <c r="AN17" s="629"/>
      <c r="AO17" s="687"/>
      <c r="AP17" s="620" t="s">
        <v>265</v>
      </c>
      <c r="AQ17" s="621"/>
      <c r="AR17" s="621"/>
      <c r="AS17" s="621"/>
      <c r="AT17" s="621"/>
      <c r="AU17" s="621"/>
      <c r="AV17" s="621"/>
      <c r="AW17" s="621"/>
      <c r="AX17" s="621"/>
      <c r="AY17" s="621"/>
      <c r="AZ17" s="621"/>
      <c r="BA17" s="621"/>
      <c r="BB17" s="621"/>
      <c r="BC17" s="621"/>
      <c r="BD17" s="621"/>
      <c r="BE17" s="621"/>
      <c r="BF17" s="622"/>
      <c r="BG17" s="623" t="s">
        <v>135</v>
      </c>
      <c r="BH17" s="626"/>
      <c r="BI17" s="626"/>
      <c r="BJ17" s="626"/>
      <c r="BK17" s="626"/>
      <c r="BL17" s="626"/>
      <c r="BM17" s="626"/>
      <c r="BN17" s="627"/>
      <c r="BO17" s="685" t="s">
        <v>243</v>
      </c>
      <c r="BP17" s="685"/>
      <c r="BQ17" s="685"/>
      <c r="BR17" s="685"/>
      <c r="BS17" s="631" t="s">
        <v>243</v>
      </c>
      <c r="BT17" s="626"/>
      <c r="BU17" s="626"/>
      <c r="BV17" s="626"/>
      <c r="BW17" s="626"/>
      <c r="BX17" s="626"/>
      <c r="BY17" s="626"/>
      <c r="BZ17" s="626"/>
      <c r="CA17" s="626"/>
      <c r="CB17" s="666"/>
      <c r="CD17" s="667" t="s">
        <v>266</v>
      </c>
      <c r="CE17" s="664"/>
      <c r="CF17" s="664"/>
      <c r="CG17" s="664"/>
      <c r="CH17" s="664"/>
      <c r="CI17" s="664"/>
      <c r="CJ17" s="664"/>
      <c r="CK17" s="664"/>
      <c r="CL17" s="664"/>
      <c r="CM17" s="664"/>
      <c r="CN17" s="664"/>
      <c r="CO17" s="664"/>
      <c r="CP17" s="664"/>
      <c r="CQ17" s="665"/>
      <c r="CR17" s="623">
        <v>8004516</v>
      </c>
      <c r="CS17" s="626"/>
      <c r="CT17" s="626"/>
      <c r="CU17" s="626"/>
      <c r="CV17" s="626"/>
      <c r="CW17" s="626"/>
      <c r="CX17" s="626"/>
      <c r="CY17" s="627"/>
      <c r="CZ17" s="685">
        <v>5.8</v>
      </c>
      <c r="DA17" s="685"/>
      <c r="DB17" s="685"/>
      <c r="DC17" s="685"/>
      <c r="DD17" s="631" t="s">
        <v>127</v>
      </c>
      <c r="DE17" s="626"/>
      <c r="DF17" s="626"/>
      <c r="DG17" s="626"/>
      <c r="DH17" s="626"/>
      <c r="DI17" s="626"/>
      <c r="DJ17" s="626"/>
      <c r="DK17" s="626"/>
      <c r="DL17" s="626"/>
      <c r="DM17" s="626"/>
      <c r="DN17" s="626"/>
      <c r="DO17" s="626"/>
      <c r="DP17" s="627"/>
      <c r="DQ17" s="631">
        <v>7682229</v>
      </c>
      <c r="DR17" s="626"/>
      <c r="DS17" s="626"/>
      <c r="DT17" s="626"/>
      <c r="DU17" s="626"/>
      <c r="DV17" s="626"/>
      <c r="DW17" s="626"/>
      <c r="DX17" s="626"/>
      <c r="DY17" s="626"/>
      <c r="DZ17" s="626"/>
      <c r="EA17" s="626"/>
      <c r="EB17" s="626"/>
      <c r="EC17" s="666"/>
    </row>
    <row r="18" spans="2:133" ht="11.25" customHeight="1" x14ac:dyDescent="0.15">
      <c r="B18" s="620" t="s">
        <v>267</v>
      </c>
      <c r="C18" s="621"/>
      <c r="D18" s="621"/>
      <c r="E18" s="621"/>
      <c r="F18" s="621"/>
      <c r="G18" s="621"/>
      <c r="H18" s="621"/>
      <c r="I18" s="621"/>
      <c r="J18" s="621"/>
      <c r="K18" s="621"/>
      <c r="L18" s="621"/>
      <c r="M18" s="621"/>
      <c r="N18" s="621"/>
      <c r="O18" s="621"/>
      <c r="P18" s="621"/>
      <c r="Q18" s="622"/>
      <c r="R18" s="623">
        <v>123042</v>
      </c>
      <c r="S18" s="626"/>
      <c r="T18" s="626"/>
      <c r="U18" s="626"/>
      <c r="V18" s="626"/>
      <c r="W18" s="626"/>
      <c r="X18" s="626"/>
      <c r="Y18" s="627"/>
      <c r="Z18" s="685">
        <v>0.1</v>
      </c>
      <c r="AA18" s="685"/>
      <c r="AB18" s="685"/>
      <c r="AC18" s="685"/>
      <c r="AD18" s="686" t="s">
        <v>135</v>
      </c>
      <c r="AE18" s="686"/>
      <c r="AF18" s="686"/>
      <c r="AG18" s="686"/>
      <c r="AH18" s="686"/>
      <c r="AI18" s="686"/>
      <c r="AJ18" s="686"/>
      <c r="AK18" s="686"/>
      <c r="AL18" s="628" t="s">
        <v>127</v>
      </c>
      <c r="AM18" s="629"/>
      <c r="AN18" s="629"/>
      <c r="AO18" s="687"/>
      <c r="AP18" s="620" t="s">
        <v>268</v>
      </c>
      <c r="AQ18" s="621"/>
      <c r="AR18" s="621"/>
      <c r="AS18" s="621"/>
      <c r="AT18" s="621"/>
      <c r="AU18" s="621"/>
      <c r="AV18" s="621"/>
      <c r="AW18" s="621"/>
      <c r="AX18" s="621"/>
      <c r="AY18" s="621"/>
      <c r="AZ18" s="621"/>
      <c r="BA18" s="621"/>
      <c r="BB18" s="621"/>
      <c r="BC18" s="621"/>
      <c r="BD18" s="621"/>
      <c r="BE18" s="621"/>
      <c r="BF18" s="622"/>
      <c r="BG18" s="623" t="s">
        <v>243</v>
      </c>
      <c r="BH18" s="626"/>
      <c r="BI18" s="626"/>
      <c r="BJ18" s="626"/>
      <c r="BK18" s="626"/>
      <c r="BL18" s="626"/>
      <c r="BM18" s="626"/>
      <c r="BN18" s="627"/>
      <c r="BO18" s="685" t="s">
        <v>135</v>
      </c>
      <c r="BP18" s="685"/>
      <c r="BQ18" s="685"/>
      <c r="BR18" s="685"/>
      <c r="BS18" s="631" t="s">
        <v>243</v>
      </c>
      <c r="BT18" s="626"/>
      <c r="BU18" s="626"/>
      <c r="BV18" s="626"/>
      <c r="BW18" s="626"/>
      <c r="BX18" s="626"/>
      <c r="BY18" s="626"/>
      <c r="BZ18" s="626"/>
      <c r="CA18" s="626"/>
      <c r="CB18" s="666"/>
      <c r="CD18" s="667" t="s">
        <v>269</v>
      </c>
      <c r="CE18" s="664"/>
      <c r="CF18" s="664"/>
      <c r="CG18" s="664"/>
      <c r="CH18" s="664"/>
      <c r="CI18" s="664"/>
      <c r="CJ18" s="664"/>
      <c r="CK18" s="664"/>
      <c r="CL18" s="664"/>
      <c r="CM18" s="664"/>
      <c r="CN18" s="664"/>
      <c r="CO18" s="664"/>
      <c r="CP18" s="664"/>
      <c r="CQ18" s="665"/>
      <c r="CR18" s="623" t="s">
        <v>127</v>
      </c>
      <c r="CS18" s="626"/>
      <c r="CT18" s="626"/>
      <c r="CU18" s="626"/>
      <c r="CV18" s="626"/>
      <c r="CW18" s="626"/>
      <c r="CX18" s="626"/>
      <c r="CY18" s="627"/>
      <c r="CZ18" s="685" t="s">
        <v>243</v>
      </c>
      <c r="DA18" s="685"/>
      <c r="DB18" s="685"/>
      <c r="DC18" s="685"/>
      <c r="DD18" s="631" t="s">
        <v>135</v>
      </c>
      <c r="DE18" s="626"/>
      <c r="DF18" s="626"/>
      <c r="DG18" s="626"/>
      <c r="DH18" s="626"/>
      <c r="DI18" s="626"/>
      <c r="DJ18" s="626"/>
      <c r="DK18" s="626"/>
      <c r="DL18" s="626"/>
      <c r="DM18" s="626"/>
      <c r="DN18" s="626"/>
      <c r="DO18" s="626"/>
      <c r="DP18" s="627"/>
      <c r="DQ18" s="631" t="s">
        <v>243</v>
      </c>
      <c r="DR18" s="626"/>
      <c r="DS18" s="626"/>
      <c r="DT18" s="626"/>
      <c r="DU18" s="626"/>
      <c r="DV18" s="626"/>
      <c r="DW18" s="626"/>
      <c r="DX18" s="626"/>
      <c r="DY18" s="626"/>
      <c r="DZ18" s="626"/>
      <c r="EA18" s="626"/>
      <c r="EB18" s="626"/>
      <c r="EC18" s="666"/>
    </row>
    <row r="19" spans="2:133" ht="11.25" customHeight="1" x14ac:dyDescent="0.15">
      <c r="B19" s="620" t="s">
        <v>270</v>
      </c>
      <c r="C19" s="621"/>
      <c r="D19" s="621"/>
      <c r="E19" s="621"/>
      <c r="F19" s="621"/>
      <c r="G19" s="621"/>
      <c r="H19" s="621"/>
      <c r="I19" s="621"/>
      <c r="J19" s="621"/>
      <c r="K19" s="621"/>
      <c r="L19" s="621"/>
      <c r="M19" s="621"/>
      <c r="N19" s="621"/>
      <c r="O19" s="621"/>
      <c r="P19" s="621"/>
      <c r="Q19" s="622"/>
      <c r="R19" s="623" t="s">
        <v>243</v>
      </c>
      <c r="S19" s="626"/>
      <c r="T19" s="626"/>
      <c r="U19" s="626"/>
      <c r="V19" s="626"/>
      <c r="W19" s="626"/>
      <c r="X19" s="626"/>
      <c r="Y19" s="627"/>
      <c r="Z19" s="685" t="s">
        <v>243</v>
      </c>
      <c r="AA19" s="685"/>
      <c r="AB19" s="685"/>
      <c r="AC19" s="685"/>
      <c r="AD19" s="686" t="s">
        <v>127</v>
      </c>
      <c r="AE19" s="686"/>
      <c r="AF19" s="686"/>
      <c r="AG19" s="686"/>
      <c r="AH19" s="686"/>
      <c r="AI19" s="686"/>
      <c r="AJ19" s="686"/>
      <c r="AK19" s="686"/>
      <c r="AL19" s="628" t="s">
        <v>127</v>
      </c>
      <c r="AM19" s="629"/>
      <c r="AN19" s="629"/>
      <c r="AO19" s="687"/>
      <c r="AP19" s="620" t="s">
        <v>271</v>
      </c>
      <c r="AQ19" s="621"/>
      <c r="AR19" s="621"/>
      <c r="AS19" s="621"/>
      <c r="AT19" s="621"/>
      <c r="AU19" s="621"/>
      <c r="AV19" s="621"/>
      <c r="AW19" s="621"/>
      <c r="AX19" s="621"/>
      <c r="AY19" s="621"/>
      <c r="AZ19" s="621"/>
      <c r="BA19" s="621"/>
      <c r="BB19" s="621"/>
      <c r="BC19" s="621"/>
      <c r="BD19" s="621"/>
      <c r="BE19" s="621"/>
      <c r="BF19" s="622"/>
      <c r="BG19" s="623">
        <v>8322749</v>
      </c>
      <c r="BH19" s="626"/>
      <c r="BI19" s="626"/>
      <c r="BJ19" s="626"/>
      <c r="BK19" s="626"/>
      <c r="BL19" s="626"/>
      <c r="BM19" s="626"/>
      <c r="BN19" s="627"/>
      <c r="BO19" s="685">
        <v>9.9</v>
      </c>
      <c r="BP19" s="685"/>
      <c r="BQ19" s="685"/>
      <c r="BR19" s="685"/>
      <c r="BS19" s="631" t="s">
        <v>243</v>
      </c>
      <c r="BT19" s="626"/>
      <c r="BU19" s="626"/>
      <c r="BV19" s="626"/>
      <c r="BW19" s="626"/>
      <c r="BX19" s="626"/>
      <c r="BY19" s="626"/>
      <c r="BZ19" s="626"/>
      <c r="CA19" s="626"/>
      <c r="CB19" s="666"/>
      <c r="CD19" s="667" t="s">
        <v>272</v>
      </c>
      <c r="CE19" s="664"/>
      <c r="CF19" s="664"/>
      <c r="CG19" s="664"/>
      <c r="CH19" s="664"/>
      <c r="CI19" s="664"/>
      <c r="CJ19" s="664"/>
      <c r="CK19" s="664"/>
      <c r="CL19" s="664"/>
      <c r="CM19" s="664"/>
      <c r="CN19" s="664"/>
      <c r="CO19" s="664"/>
      <c r="CP19" s="664"/>
      <c r="CQ19" s="665"/>
      <c r="CR19" s="623" t="s">
        <v>135</v>
      </c>
      <c r="CS19" s="626"/>
      <c r="CT19" s="626"/>
      <c r="CU19" s="626"/>
      <c r="CV19" s="626"/>
      <c r="CW19" s="626"/>
      <c r="CX19" s="626"/>
      <c r="CY19" s="627"/>
      <c r="CZ19" s="685" t="s">
        <v>135</v>
      </c>
      <c r="DA19" s="685"/>
      <c r="DB19" s="685"/>
      <c r="DC19" s="685"/>
      <c r="DD19" s="631" t="s">
        <v>243</v>
      </c>
      <c r="DE19" s="626"/>
      <c r="DF19" s="626"/>
      <c r="DG19" s="626"/>
      <c r="DH19" s="626"/>
      <c r="DI19" s="626"/>
      <c r="DJ19" s="626"/>
      <c r="DK19" s="626"/>
      <c r="DL19" s="626"/>
      <c r="DM19" s="626"/>
      <c r="DN19" s="626"/>
      <c r="DO19" s="626"/>
      <c r="DP19" s="627"/>
      <c r="DQ19" s="631" t="s">
        <v>135</v>
      </c>
      <c r="DR19" s="626"/>
      <c r="DS19" s="626"/>
      <c r="DT19" s="626"/>
      <c r="DU19" s="626"/>
      <c r="DV19" s="626"/>
      <c r="DW19" s="626"/>
      <c r="DX19" s="626"/>
      <c r="DY19" s="626"/>
      <c r="DZ19" s="626"/>
      <c r="EA19" s="626"/>
      <c r="EB19" s="626"/>
      <c r="EC19" s="666"/>
    </row>
    <row r="20" spans="2:133" ht="11.25" customHeight="1" x14ac:dyDescent="0.15">
      <c r="B20" s="620" t="s">
        <v>273</v>
      </c>
      <c r="C20" s="621"/>
      <c r="D20" s="621"/>
      <c r="E20" s="621"/>
      <c r="F20" s="621"/>
      <c r="G20" s="621"/>
      <c r="H20" s="621"/>
      <c r="I20" s="621"/>
      <c r="J20" s="621"/>
      <c r="K20" s="621"/>
      <c r="L20" s="621"/>
      <c r="M20" s="621"/>
      <c r="N20" s="621"/>
      <c r="O20" s="621"/>
      <c r="P20" s="621"/>
      <c r="Q20" s="622"/>
      <c r="R20" s="623">
        <v>109109</v>
      </c>
      <c r="S20" s="626"/>
      <c r="T20" s="626"/>
      <c r="U20" s="626"/>
      <c r="V20" s="626"/>
      <c r="W20" s="626"/>
      <c r="X20" s="626"/>
      <c r="Y20" s="627"/>
      <c r="Z20" s="685">
        <v>0.1</v>
      </c>
      <c r="AA20" s="685"/>
      <c r="AB20" s="685"/>
      <c r="AC20" s="685"/>
      <c r="AD20" s="686" t="s">
        <v>127</v>
      </c>
      <c r="AE20" s="686"/>
      <c r="AF20" s="686"/>
      <c r="AG20" s="686"/>
      <c r="AH20" s="686"/>
      <c r="AI20" s="686"/>
      <c r="AJ20" s="686"/>
      <c r="AK20" s="686"/>
      <c r="AL20" s="628" t="s">
        <v>135</v>
      </c>
      <c r="AM20" s="629"/>
      <c r="AN20" s="629"/>
      <c r="AO20" s="687"/>
      <c r="AP20" s="620" t="s">
        <v>274</v>
      </c>
      <c r="AQ20" s="621"/>
      <c r="AR20" s="621"/>
      <c r="AS20" s="621"/>
      <c r="AT20" s="621"/>
      <c r="AU20" s="621"/>
      <c r="AV20" s="621"/>
      <c r="AW20" s="621"/>
      <c r="AX20" s="621"/>
      <c r="AY20" s="621"/>
      <c r="AZ20" s="621"/>
      <c r="BA20" s="621"/>
      <c r="BB20" s="621"/>
      <c r="BC20" s="621"/>
      <c r="BD20" s="621"/>
      <c r="BE20" s="621"/>
      <c r="BF20" s="622"/>
      <c r="BG20" s="623">
        <v>8322749</v>
      </c>
      <c r="BH20" s="626"/>
      <c r="BI20" s="626"/>
      <c r="BJ20" s="626"/>
      <c r="BK20" s="626"/>
      <c r="BL20" s="626"/>
      <c r="BM20" s="626"/>
      <c r="BN20" s="627"/>
      <c r="BO20" s="685">
        <v>9.9</v>
      </c>
      <c r="BP20" s="685"/>
      <c r="BQ20" s="685"/>
      <c r="BR20" s="685"/>
      <c r="BS20" s="631" t="s">
        <v>127</v>
      </c>
      <c r="BT20" s="626"/>
      <c r="BU20" s="626"/>
      <c r="BV20" s="626"/>
      <c r="BW20" s="626"/>
      <c r="BX20" s="626"/>
      <c r="BY20" s="626"/>
      <c r="BZ20" s="626"/>
      <c r="CA20" s="626"/>
      <c r="CB20" s="666"/>
      <c r="CD20" s="667" t="s">
        <v>275</v>
      </c>
      <c r="CE20" s="664"/>
      <c r="CF20" s="664"/>
      <c r="CG20" s="664"/>
      <c r="CH20" s="664"/>
      <c r="CI20" s="664"/>
      <c r="CJ20" s="664"/>
      <c r="CK20" s="664"/>
      <c r="CL20" s="664"/>
      <c r="CM20" s="664"/>
      <c r="CN20" s="664"/>
      <c r="CO20" s="664"/>
      <c r="CP20" s="664"/>
      <c r="CQ20" s="665"/>
      <c r="CR20" s="623">
        <v>138593849</v>
      </c>
      <c r="CS20" s="626"/>
      <c r="CT20" s="626"/>
      <c r="CU20" s="626"/>
      <c r="CV20" s="626"/>
      <c r="CW20" s="626"/>
      <c r="CX20" s="626"/>
      <c r="CY20" s="627"/>
      <c r="CZ20" s="685">
        <v>100</v>
      </c>
      <c r="DA20" s="685"/>
      <c r="DB20" s="685"/>
      <c r="DC20" s="685"/>
      <c r="DD20" s="631">
        <v>10694793</v>
      </c>
      <c r="DE20" s="626"/>
      <c r="DF20" s="626"/>
      <c r="DG20" s="626"/>
      <c r="DH20" s="626"/>
      <c r="DI20" s="626"/>
      <c r="DJ20" s="626"/>
      <c r="DK20" s="626"/>
      <c r="DL20" s="626"/>
      <c r="DM20" s="626"/>
      <c r="DN20" s="626"/>
      <c r="DO20" s="626"/>
      <c r="DP20" s="627"/>
      <c r="DQ20" s="631">
        <v>91961289</v>
      </c>
      <c r="DR20" s="626"/>
      <c r="DS20" s="626"/>
      <c r="DT20" s="626"/>
      <c r="DU20" s="626"/>
      <c r="DV20" s="626"/>
      <c r="DW20" s="626"/>
      <c r="DX20" s="626"/>
      <c r="DY20" s="626"/>
      <c r="DZ20" s="626"/>
      <c r="EA20" s="626"/>
      <c r="EB20" s="626"/>
      <c r="EC20" s="666"/>
    </row>
    <row r="21" spans="2:133" ht="11.25" customHeight="1" x14ac:dyDescent="0.15">
      <c r="B21" s="620" t="s">
        <v>276</v>
      </c>
      <c r="C21" s="621"/>
      <c r="D21" s="621"/>
      <c r="E21" s="621"/>
      <c r="F21" s="621"/>
      <c r="G21" s="621"/>
      <c r="H21" s="621"/>
      <c r="I21" s="621"/>
      <c r="J21" s="621"/>
      <c r="K21" s="621"/>
      <c r="L21" s="621"/>
      <c r="M21" s="621"/>
      <c r="N21" s="621"/>
      <c r="O21" s="621"/>
      <c r="P21" s="621"/>
      <c r="Q21" s="622"/>
      <c r="R21" s="623">
        <v>13933</v>
      </c>
      <c r="S21" s="626"/>
      <c r="T21" s="626"/>
      <c r="U21" s="626"/>
      <c r="V21" s="626"/>
      <c r="W21" s="626"/>
      <c r="X21" s="626"/>
      <c r="Y21" s="627"/>
      <c r="Z21" s="685">
        <v>0</v>
      </c>
      <c r="AA21" s="685"/>
      <c r="AB21" s="685"/>
      <c r="AC21" s="685"/>
      <c r="AD21" s="686" t="s">
        <v>135</v>
      </c>
      <c r="AE21" s="686"/>
      <c r="AF21" s="686"/>
      <c r="AG21" s="686"/>
      <c r="AH21" s="686"/>
      <c r="AI21" s="686"/>
      <c r="AJ21" s="686"/>
      <c r="AK21" s="686"/>
      <c r="AL21" s="628" t="s">
        <v>243</v>
      </c>
      <c r="AM21" s="629"/>
      <c r="AN21" s="629"/>
      <c r="AO21" s="687"/>
      <c r="AP21" s="731" t="s">
        <v>277</v>
      </c>
      <c r="AQ21" s="738"/>
      <c r="AR21" s="738"/>
      <c r="AS21" s="738"/>
      <c r="AT21" s="738"/>
      <c r="AU21" s="738"/>
      <c r="AV21" s="738"/>
      <c r="AW21" s="738"/>
      <c r="AX21" s="738"/>
      <c r="AY21" s="738"/>
      <c r="AZ21" s="738"/>
      <c r="BA21" s="738"/>
      <c r="BB21" s="738"/>
      <c r="BC21" s="738"/>
      <c r="BD21" s="738"/>
      <c r="BE21" s="738"/>
      <c r="BF21" s="733"/>
      <c r="BG21" s="623" t="s">
        <v>135</v>
      </c>
      <c r="BH21" s="626"/>
      <c r="BI21" s="626"/>
      <c r="BJ21" s="626"/>
      <c r="BK21" s="626"/>
      <c r="BL21" s="626"/>
      <c r="BM21" s="626"/>
      <c r="BN21" s="627"/>
      <c r="BO21" s="685" t="s">
        <v>243</v>
      </c>
      <c r="BP21" s="685"/>
      <c r="BQ21" s="685"/>
      <c r="BR21" s="685"/>
      <c r="BS21" s="631" t="s">
        <v>127</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278</v>
      </c>
      <c r="C22" s="621"/>
      <c r="D22" s="621"/>
      <c r="E22" s="621"/>
      <c r="F22" s="621"/>
      <c r="G22" s="621"/>
      <c r="H22" s="621"/>
      <c r="I22" s="621"/>
      <c r="J22" s="621"/>
      <c r="K22" s="621"/>
      <c r="L22" s="621"/>
      <c r="M22" s="621"/>
      <c r="N22" s="621"/>
      <c r="O22" s="621"/>
      <c r="P22" s="621"/>
      <c r="Q22" s="622"/>
      <c r="R22" s="623">
        <v>94381176</v>
      </c>
      <c r="S22" s="626"/>
      <c r="T22" s="626"/>
      <c r="U22" s="626"/>
      <c r="V22" s="626"/>
      <c r="W22" s="626"/>
      <c r="X22" s="626"/>
      <c r="Y22" s="627"/>
      <c r="Z22" s="685">
        <v>65.2</v>
      </c>
      <c r="AA22" s="685"/>
      <c r="AB22" s="685"/>
      <c r="AC22" s="685"/>
      <c r="AD22" s="686">
        <v>87584719</v>
      </c>
      <c r="AE22" s="686"/>
      <c r="AF22" s="686"/>
      <c r="AG22" s="686"/>
      <c r="AH22" s="686"/>
      <c r="AI22" s="686"/>
      <c r="AJ22" s="686"/>
      <c r="AK22" s="686"/>
      <c r="AL22" s="628">
        <v>99</v>
      </c>
      <c r="AM22" s="629"/>
      <c r="AN22" s="629"/>
      <c r="AO22" s="687"/>
      <c r="AP22" s="731" t="s">
        <v>279</v>
      </c>
      <c r="AQ22" s="738"/>
      <c r="AR22" s="738"/>
      <c r="AS22" s="738"/>
      <c r="AT22" s="738"/>
      <c r="AU22" s="738"/>
      <c r="AV22" s="738"/>
      <c r="AW22" s="738"/>
      <c r="AX22" s="738"/>
      <c r="AY22" s="738"/>
      <c r="AZ22" s="738"/>
      <c r="BA22" s="738"/>
      <c r="BB22" s="738"/>
      <c r="BC22" s="738"/>
      <c r="BD22" s="738"/>
      <c r="BE22" s="738"/>
      <c r="BF22" s="733"/>
      <c r="BG22" s="623">
        <v>1649334</v>
      </c>
      <c r="BH22" s="626"/>
      <c r="BI22" s="626"/>
      <c r="BJ22" s="626"/>
      <c r="BK22" s="626"/>
      <c r="BL22" s="626"/>
      <c r="BM22" s="626"/>
      <c r="BN22" s="627"/>
      <c r="BO22" s="685">
        <v>2</v>
      </c>
      <c r="BP22" s="685"/>
      <c r="BQ22" s="685"/>
      <c r="BR22" s="685"/>
      <c r="BS22" s="631" t="s">
        <v>243</v>
      </c>
      <c r="BT22" s="626"/>
      <c r="BU22" s="626"/>
      <c r="BV22" s="626"/>
      <c r="BW22" s="626"/>
      <c r="BX22" s="626"/>
      <c r="BY22" s="626"/>
      <c r="BZ22" s="626"/>
      <c r="CA22" s="626"/>
      <c r="CB22" s="666"/>
      <c r="CD22" s="740" t="s">
        <v>280</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281</v>
      </c>
      <c r="C23" s="621"/>
      <c r="D23" s="621"/>
      <c r="E23" s="621"/>
      <c r="F23" s="621"/>
      <c r="G23" s="621"/>
      <c r="H23" s="621"/>
      <c r="I23" s="621"/>
      <c r="J23" s="621"/>
      <c r="K23" s="621"/>
      <c r="L23" s="621"/>
      <c r="M23" s="621"/>
      <c r="N23" s="621"/>
      <c r="O23" s="621"/>
      <c r="P23" s="621"/>
      <c r="Q23" s="622"/>
      <c r="R23" s="623">
        <v>40956</v>
      </c>
      <c r="S23" s="626"/>
      <c r="T23" s="626"/>
      <c r="U23" s="626"/>
      <c r="V23" s="626"/>
      <c r="W23" s="626"/>
      <c r="X23" s="626"/>
      <c r="Y23" s="627"/>
      <c r="Z23" s="685">
        <v>0</v>
      </c>
      <c r="AA23" s="685"/>
      <c r="AB23" s="685"/>
      <c r="AC23" s="685"/>
      <c r="AD23" s="686">
        <v>40956</v>
      </c>
      <c r="AE23" s="686"/>
      <c r="AF23" s="686"/>
      <c r="AG23" s="686"/>
      <c r="AH23" s="686"/>
      <c r="AI23" s="686"/>
      <c r="AJ23" s="686"/>
      <c r="AK23" s="686"/>
      <c r="AL23" s="628">
        <v>0</v>
      </c>
      <c r="AM23" s="629"/>
      <c r="AN23" s="629"/>
      <c r="AO23" s="687"/>
      <c r="AP23" s="731" t="s">
        <v>282</v>
      </c>
      <c r="AQ23" s="738"/>
      <c r="AR23" s="738"/>
      <c r="AS23" s="738"/>
      <c r="AT23" s="738"/>
      <c r="AU23" s="738"/>
      <c r="AV23" s="738"/>
      <c r="AW23" s="738"/>
      <c r="AX23" s="738"/>
      <c r="AY23" s="738"/>
      <c r="AZ23" s="738"/>
      <c r="BA23" s="738"/>
      <c r="BB23" s="738"/>
      <c r="BC23" s="738"/>
      <c r="BD23" s="738"/>
      <c r="BE23" s="738"/>
      <c r="BF23" s="733"/>
      <c r="BG23" s="623">
        <v>6673415</v>
      </c>
      <c r="BH23" s="626"/>
      <c r="BI23" s="626"/>
      <c r="BJ23" s="626"/>
      <c r="BK23" s="626"/>
      <c r="BL23" s="626"/>
      <c r="BM23" s="626"/>
      <c r="BN23" s="627"/>
      <c r="BO23" s="685">
        <v>7.9</v>
      </c>
      <c r="BP23" s="685"/>
      <c r="BQ23" s="685"/>
      <c r="BR23" s="685"/>
      <c r="BS23" s="631" t="s">
        <v>135</v>
      </c>
      <c r="BT23" s="626"/>
      <c r="BU23" s="626"/>
      <c r="BV23" s="626"/>
      <c r="BW23" s="626"/>
      <c r="BX23" s="626"/>
      <c r="BY23" s="626"/>
      <c r="BZ23" s="626"/>
      <c r="CA23" s="626"/>
      <c r="CB23" s="666"/>
      <c r="CD23" s="740" t="s">
        <v>221</v>
      </c>
      <c r="CE23" s="741"/>
      <c r="CF23" s="741"/>
      <c r="CG23" s="741"/>
      <c r="CH23" s="741"/>
      <c r="CI23" s="741"/>
      <c r="CJ23" s="741"/>
      <c r="CK23" s="741"/>
      <c r="CL23" s="741"/>
      <c r="CM23" s="741"/>
      <c r="CN23" s="741"/>
      <c r="CO23" s="741"/>
      <c r="CP23" s="741"/>
      <c r="CQ23" s="742"/>
      <c r="CR23" s="740" t="s">
        <v>283</v>
      </c>
      <c r="CS23" s="741"/>
      <c r="CT23" s="741"/>
      <c r="CU23" s="741"/>
      <c r="CV23" s="741"/>
      <c r="CW23" s="741"/>
      <c r="CX23" s="741"/>
      <c r="CY23" s="742"/>
      <c r="CZ23" s="740" t="s">
        <v>284</v>
      </c>
      <c r="DA23" s="741"/>
      <c r="DB23" s="741"/>
      <c r="DC23" s="742"/>
      <c r="DD23" s="740" t="s">
        <v>285</v>
      </c>
      <c r="DE23" s="741"/>
      <c r="DF23" s="741"/>
      <c r="DG23" s="741"/>
      <c r="DH23" s="741"/>
      <c r="DI23" s="741"/>
      <c r="DJ23" s="741"/>
      <c r="DK23" s="742"/>
      <c r="DL23" s="749" t="s">
        <v>286</v>
      </c>
      <c r="DM23" s="750"/>
      <c r="DN23" s="750"/>
      <c r="DO23" s="750"/>
      <c r="DP23" s="750"/>
      <c r="DQ23" s="750"/>
      <c r="DR23" s="750"/>
      <c r="DS23" s="750"/>
      <c r="DT23" s="750"/>
      <c r="DU23" s="750"/>
      <c r="DV23" s="751"/>
      <c r="DW23" s="740" t="s">
        <v>287</v>
      </c>
      <c r="DX23" s="741"/>
      <c r="DY23" s="741"/>
      <c r="DZ23" s="741"/>
      <c r="EA23" s="741"/>
      <c r="EB23" s="741"/>
      <c r="EC23" s="742"/>
    </row>
    <row r="24" spans="2:133" ht="11.25" customHeight="1" x14ac:dyDescent="0.15">
      <c r="B24" s="620" t="s">
        <v>288</v>
      </c>
      <c r="C24" s="621"/>
      <c r="D24" s="621"/>
      <c r="E24" s="621"/>
      <c r="F24" s="621"/>
      <c r="G24" s="621"/>
      <c r="H24" s="621"/>
      <c r="I24" s="621"/>
      <c r="J24" s="621"/>
      <c r="K24" s="621"/>
      <c r="L24" s="621"/>
      <c r="M24" s="621"/>
      <c r="N24" s="621"/>
      <c r="O24" s="621"/>
      <c r="P24" s="621"/>
      <c r="Q24" s="622"/>
      <c r="R24" s="623">
        <v>2001451</v>
      </c>
      <c r="S24" s="626"/>
      <c r="T24" s="626"/>
      <c r="U24" s="626"/>
      <c r="V24" s="626"/>
      <c r="W24" s="626"/>
      <c r="X24" s="626"/>
      <c r="Y24" s="627"/>
      <c r="Z24" s="685">
        <v>1.4</v>
      </c>
      <c r="AA24" s="685"/>
      <c r="AB24" s="685"/>
      <c r="AC24" s="685"/>
      <c r="AD24" s="686" t="s">
        <v>127</v>
      </c>
      <c r="AE24" s="686"/>
      <c r="AF24" s="686"/>
      <c r="AG24" s="686"/>
      <c r="AH24" s="686"/>
      <c r="AI24" s="686"/>
      <c r="AJ24" s="686"/>
      <c r="AK24" s="686"/>
      <c r="AL24" s="628" t="s">
        <v>243</v>
      </c>
      <c r="AM24" s="629"/>
      <c r="AN24" s="629"/>
      <c r="AO24" s="687"/>
      <c r="AP24" s="731" t="s">
        <v>289</v>
      </c>
      <c r="AQ24" s="738"/>
      <c r="AR24" s="738"/>
      <c r="AS24" s="738"/>
      <c r="AT24" s="738"/>
      <c r="AU24" s="738"/>
      <c r="AV24" s="738"/>
      <c r="AW24" s="738"/>
      <c r="AX24" s="738"/>
      <c r="AY24" s="738"/>
      <c r="AZ24" s="738"/>
      <c r="BA24" s="738"/>
      <c r="BB24" s="738"/>
      <c r="BC24" s="738"/>
      <c r="BD24" s="738"/>
      <c r="BE24" s="738"/>
      <c r="BF24" s="733"/>
      <c r="BG24" s="623" t="s">
        <v>243</v>
      </c>
      <c r="BH24" s="626"/>
      <c r="BI24" s="626"/>
      <c r="BJ24" s="626"/>
      <c r="BK24" s="626"/>
      <c r="BL24" s="626"/>
      <c r="BM24" s="626"/>
      <c r="BN24" s="627"/>
      <c r="BO24" s="685" t="s">
        <v>127</v>
      </c>
      <c r="BP24" s="685"/>
      <c r="BQ24" s="685"/>
      <c r="BR24" s="685"/>
      <c r="BS24" s="631" t="s">
        <v>243</v>
      </c>
      <c r="BT24" s="626"/>
      <c r="BU24" s="626"/>
      <c r="BV24" s="626"/>
      <c r="BW24" s="626"/>
      <c r="BX24" s="626"/>
      <c r="BY24" s="626"/>
      <c r="BZ24" s="626"/>
      <c r="CA24" s="626"/>
      <c r="CB24" s="666"/>
      <c r="CD24" s="694" t="s">
        <v>290</v>
      </c>
      <c r="CE24" s="695"/>
      <c r="CF24" s="695"/>
      <c r="CG24" s="695"/>
      <c r="CH24" s="695"/>
      <c r="CI24" s="695"/>
      <c r="CJ24" s="695"/>
      <c r="CK24" s="695"/>
      <c r="CL24" s="695"/>
      <c r="CM24" s="695"/>
      <c r="CN24" s="695"/>
      <c r="CO24" s="695"/>
      <c r="CP24" s="695"/>
      <c r="CQ24" s="696"/>
      <c r="CR24" s="688">
        <v>80490677</v>
      </c>
      <c r="CS24" s="689"/>
      <c r="CT24" s="689"/>
      <c r="CU24" s="689"/>
      <c r="CV24" s="689"/>
      <c r="CW24" s="689"/>
      <c r="CX24" s="689"/>
      <c r="CY24" s="735"/>
      <c r="CZ24" s="736">
        <v>58.1</v>
      </c>
      <c r="DA24" s="705"/>
      <c r="DB24" s="705"/>
      <c r="DC24" s="739"/>
      <c r="DD24" s="734">
        <v>47848061</v>
      </c>
      <c r="DE24" s="689"/>
      <c r="DF24" s="689"/>
      <c r="DG24" s="689"/>
      <c r="DH24" s="689"/>
      <c r="DI24" s="689"/>
      <c r="DJ24" s="689"/>
      <c r="DK24" s="735"/>
      <c r="DL24" s="734">
        <v>47343533</v>
      </c>
      <c r="DM24" s="689"/>
      <c r="DN24" s="689"/>
      <c r="DO24" s="689"/>
      <c r="DP24" s="689"/>
      <c r="DQ24" s="689"/>
      <c r="DR24" s="689"/>
      <c r="DS24" s="689"/>
      <c r="DT24" s="689"/>
      <c r="DU24" s="689"/>
      <c r="DV24" s="735"/>
      <c r="DW24" s="736">
        <v>53.5</v>
      </c>
      <c r="DX24" s="705"/>
      <c r="DY24" s="705"/>
      <c r="DZ24" s="705"/>
      <c r="EA24" s="705"/>
      <c r="EB24" s="705"/>
      <c r="EC24" s="737"/>
    </row>
    <row r="25" spans="2:133" ht="11.25" customHeight="1" x14ac:dyDescent="0.15">
      <c r="B25" s="620" t="s">
        <v>291</v>
      </c>
      <c r="C25" s="621"/>
      <c r="D25" s="621"/>
      <c r="E25" s="621"/>
      <c r="F25" s="621"/>
      <c r="G25" s="621"/>
      <c r="H25" s="621"/>
      <c r="I25" s="621"/>
      <c r="J25" s="621"/>
      <c r="K25" s="621"/>
      <c r="L25" s="621"/>
      <c r="M25" s="621"/>
      <c r="N25" s="621"/>
      <c r="O25" s="621"/>
      <c r="P25" s="621"/>
      <c r="Q25" s="622"/>
      <c r="R25" s="623">
        <v>3664110</v>
      </c>
      <c r="S25" s="626"/>
      <c r="T25" s="626"/>
      <c r="U25" s="626"/>
      <c r="V25" s="626"/>
      <c r="W25" s="626"/>
      <c r="X25" s="626"/>
      <c r="Y25" s="627"/>
      <c r="Z25" s="685">
        <v>2.5</v>
      </c>
      <c r="AA25" s="685"/>
      <c r="AB25" s="685"/>
      <c r="AC25" s="685"/>
      <c r="AD25" s="686">
        <v>573884</v>
      </c>
      <c r="AE25" s="686"/>
      <c r="AF25" s="686"/>
      <c r="AG25" s="686"/>
      <c r="AH25" s="686"/>
      <c r="AI25" s="686"/>
      <c r="AJ25" s="686"/>
      <c r="AK25" s="686"/>
      <c r="AL25" s="628">
        <v>0.6</v>
      </c>
      <c r="AM25" s="629"/>
      <c r="AN25" s="629"/>
      <c r="AO25" s="687"/>
      <c r="AP25" s="731" t="s">
        <v>292</v>
      </c>
      <c r="AQ25" s="738"/>
      <c r="AR25" s="738"/>
      <c r="AS25" s="738"/>
      <c r="AT25" s="738"/>
      <c r="AU25" s="738"/>
      <c r="AV25" s="738"/>
      <c r="AW25" s="738"/>
      <c r="AX25" s="738"/>
      <c r="AY25" s="738"/>
      <c r="AZ25" s="738"/>
      <c r="BA25" s="738"/>
      <c r="BB25" s="738"/>
      <c r="BC25" s="738"/>
      <c r="BD25" s="738"/>
      <c r="BE25" s="738"/>
      <c r="BF25" s="733"/>
      <c r="BG25" s="623" t="s">
        <v>127</v>
      </c>
      <c r="BH25" s="626"/>
      <c r="BI25" s="626"/>
      <c r="BJ25" s="626"/>
      <c r="BK25" s="626"/>
      <c r="BL25" s="626"/>
      <c r="BM25" s="626"/>
      <c r="BN25" s="627"/>
      <c r="BO25" s="685" t="s">
        <v>243</v>
      </c>
      <c r="BP25" s="685"/>
      <c r="BQ25" s="685"/>
      <c r="BR25" s="685"/>
      <c r="BS25" s="631" t="s">
        <v>127</v>
      </c>
      <c r="BT25" s="626"/>
      <c r="BU25" s="626"/>
      <c r="BV25" s="626"/>
      <c r="BW25" s="626"/>
      <c r="BX25" s="626"/>
      <c r="BY25" s="626"/>
      <c r="BZ25" s="626"/>
      <c r="CA25" s="626"/>
      <c r="CB25" s="666"/>
      <c r="CD25" s="667" t="s">
        <v>293</v>
      </c>
      <c r="CE25" s="664"/>
      <c r="CF25" s="664"/>
      <c r="CG25" s="664"/>
      <c r="CH25" s="664"/>
      <c r="CI25" s="664"/>
      <c r="CJ25" s="664"/>
      <c r="CK25" s="664"/>
      <c r="CL25" s="664"/>
      <c r="CM25" s="664"/>
      <c r="CN25" s="664"/>
      <c r="CO25" s="664"/>
      <c r="CP25" s="664"/>
      <c r="CQ25" s="665"/>
      <c r="CR25" s="623">
        <v>27693032</v>
      </c>
      <c r="CS25" s="624"/>
      <c r="CT25" s="624"/>
      <c r="CU25" s="624"/>
      <c r="CV25" s="624"/>
      <c r="CW25" s="624"/>
      <c r="CX25" s="624"/>
      <c r="CY25" s="625"/>
      <c r="CZ25" s="628">
        <v>20</v>
      </c>
      <c r="DA25" s="657"/>
      <c r="DB25" s="657"/>
      <c r="DC25" s="658"/>
      <c r="DD25" s="631">
        <v>25921398</v>
      </c>
      <c r="DE25" s="624"/>
      <c r="DF25" s="624"/>
      <c r="DG25" s="624"/>
      <c r="DH25" s="624"/>
      <c r="DI25" s="624"/>
      <c r="DJ25" s="624"/>
      <c r="DK25" s="625"/>
      <c r="DL25" s="631">
        <v>25417741</v>
      </c>
      <c r="DM25" s="624"/>
      <c r="DN25" s="624"/>
      <c r="DO25" s="624"/>
      <c r="DP25" s="624"/>
      <c r="DQ25" s="624"/>
      <c r="DR25" s="624"/>
      <c r="DS25" s="624"/>
      <c r="DT25" s="624"/>
      <c r="DU25" s="624"/>
      <c r="DV25" s="625"/>
      <c r="DW25" s="628">
        <v>28.7</v>
      </c>
      <c r="DX25" s="657"/>
      <c r="DY25" s="657"/>
      <c r="DZ25" s="657"/>
      <c r="EA25" s="657"/>
      <c r="EB25" s="657"/>
      <c r="EC25" s="659"/>
    </row>
    <row r="26" spans="2:133" ht="11.25" customHeight="1" x14ac:dyDescent="0.15">
      <c r="B26" s="620" t="s">
        <v>294</v>
      </c>
      <c r="C26" s="621"/>
      <c r="D26" s="621"/>
      <c r="E26" s="621"/>
      <c r="F26" s="621"/>
      <c r="G26" s="621"/>
      <c r="H26" s="621"/>
      <c r="I26" s="621"/>
      <c r="J26" s="621"/>
      <c r="K26" s="621"/>
      <c r="L26" s="621"/>
      <c r="M26" s="621"/>
      <c r="N26" s="621"/>
      <c r="O26" s="621"/>
      <c r="P26" s="621"/>
      <c r="Q26" s="622"/>
      <c r="R26" s="623">
        <v>1170563</v>
      </c>
      <c r="S26" s="626"/>
      <c r="T26" s="626"/>
      <c r="U26" s="626"/>
      <c r="V26" s="626"/>
      <c r="W26" s="626"/>
      <c r="X26" s="626"/>
      <c r="Y26" s="627"/>
      <c r="Z26" s="685">
        <v>0.8</v>
      </c>
      <c r="AA26" s="685"/>
      <c r="AB26" s="685"/>
      <c r="AC26" s="685"/>
      <c r="AD26" s="686" t="s">
        <v>135</v>
      </c>
      <c r="AE26" s="686"/>
      <c r="AF26" s="686"/>
      <c r="AG26" s="686"/>
      <c r="AH26" s="686"/>
      <c r="AI26" s="686"/>
      <c r="AJ26" s="686"/>
      <c r="AK26" s="686"/>
      <c r="AL26" s="628" t="s">
        <v>127</v>
      </c>
      <c r="AM26" s="629"/>
      <c r="AN26" s="629"/>
      <c r="AO26" s="687"/>
      <c r="AP26" s="731" t="s">
        <v>295</v>
      </c>
      <c r="AQ26" s="732"/>
      <c r="AR26" s="732"/>
      <c r="AS26" s="732"/>
      <c r="AT26" s="732"/>
      <c r="AU26" s="732"/>
      <c r="AV26" s="732"/>
      <c r="AW26" s="732"/>
      <c r="AX26" s="732"/>
      <c r="AY26" s="732"/>
      <c r="AZ26" s="732"/>
      <c r="BA26" s="732"/>
      <c r="BB26" s="732"/>
      <c r="BC26" s="732"/>
      <c r="BD26" s="732"/>
      <c r="BE26" s="732"/>
      <c r="BF26" s="733"/>
      <c r="BG26" s="623" t="s">
        <v>243</v>
      </c>
      <c r="BH26" s="626"/>
      <c r="BI26" s="626"/>
      <c r="BJ26" s="626"/>
      <c r="BK26" s="626"/>
      <c r="BL26" s="626"/>
      <c r="BM26" s="626"/>
      <c r="BN26" s="627"/>
      <c r="BO26" s="685" t="s">
        <v>243</v>
      </c>
      <c r="BP26" s="685"/>
      <c r="BQ26" s="685"/>
      <c r="BR26" s="685"/>
      <c r="BS26" s="631" t="s">
        <v>243</v>
      </c>
      <c r="BT26" s="626"/>
      <c r="BU26" s="626"/>
      <c r="BV26" s="626"/>
      <c r="BW26" s="626"/>
      <c r="BX26" s="626"/>
      <c r="BY26" s="626"/>
      <c r="BZ26" s="626"/>
      <c r="CA26" s="626"/>
      <c r="CB26" s="666"/>
      <c r="CD26" s="667" t="s">
        <v>296</v>
      </c>
      <c r="CE26" s="664"/>
      <c r="CF26" s="664"/>
      <c r="CG26" s="664"/>
      <c r="CH26" s="664"/>
      <c r="CI26" s="664"/>
      <c r="CJ26" s="664"/>
      <c r="CK26" s="664"/>
      <c r="CL26" s="664"/>
      <c r="CM26" s="664"/>
      <c r="CN26" s="664"/>
      <c r="CO26" s="664"/>
      <c r="CP26" s="664"/>
      <c r="CQ26" s="665"/>
      <c r="CR26" s="623">
        <v>19870502</v>
      </c>
      <c r="CS26" s="626"/>
      <c r="CT26" s="626"/>
      <c r="CU26" s="626"/>
      <c r="CV26" s="626"/>
      <c r="CW26" s="626"/>
      <c r="CX26" s="626"/>
      <c r="CY26" s="627"/>
      <c r="CZ26" s="628">
        <v>14.3</v>
      </c>
      <c r="DA26" s="657"/>
      <c r="DB26" s="657"/>
      <c r="DC26" s="658"/>
      <c r="DD26" s="631">
        <v>18125524</v>
      </c>
      <c r="DE26" s="626"/>
      <c r="DF26" s="626"/>
      <c r="DG26" s="626"/>
      <c r="DH26" s="626"/>
      <c r="DI26" s="626"/>
      <c r="DJ26" s="626"/>
      <c r="DK26" s="627"/>
      <c r="DL26" s="631" t="s">
        <v>127</v>
      </c>
      <c r="DM26" s="626"/>
      <c r="DN26" s="626"/>
      <c r="DO26" s="626"/>
      <c r="DP26" s="626"/>
      <c r="DQ26" s="626"/>
      <c r="DR26" s="626"/>
      <c r="DS26" s="626"/>
      <c r="DT26" s="626"/>
      <c r="DU26" s="626"/>
      <c r="DV26" s="627"/>
      <c r="DW26" s="628" t="s">
        <v>243</v>
      </c>
      <c r="DX26" s="657"/>
      <c r="DY26" s="657"/>
      <c r="DZ26" s="657"/>
      <c r="EA26" s="657"/>
      <c r="EB26" s="657"/>
      <c r="EC26" s="659"/>
    </row>
    <row r="27" spans="2:133" ht="11.25" customHeight="1" x14ac:dyDescent="0.15">
      <c r="B27" s="620" t="s">
        <v>297</v>
      </c>
      <c r="C27" s="621"/>
      <c r="D27" s="621"/>
      <c r="E27" s="621"/>
      <c r="F27" s="621"/>
      <c r="G27" s="621"/>
      <c r="H27" s="621"/>
      <c r="I27" s="621"/>
      <c r="J27" s="621"/>
      <c r="K27" s="621"/>
      <c r="L27" s="621"/>
      <c r="M27" s="621"/>
      <c r="N27" s="621"/>
      <c r="O27" s="621"/>
      <c r="P27" s="621"/>
      <c r="Q27" s="622"/>
      <c r="R27" s="623">
        <v>25036818</v>
      </c>
      <c r="S27" s="626"/>
      <c r="T27" s="626"/>
      <c r="U27" s="626"/>
      <c r="V27" s="626"/>
      <c r="W27" s="626"/>
      <c r="X27" s="626"/>
      <c r="Y27" s="627"/>
      <c r="Z27" s="685">
        <v>17.3</v>
      </c>
      <c r="AA27" s="685"/>
      <c r="AB27" s="685"/>
      <c r="AC27" s="685"/>
      <c r="AD27" s="686" t="s">
        <v>127</v>
      </c>
      <c r="AE27" s="686"/>
      <c r="AF27" s="686"/>
      <c r="AG27" s="686"/>
      <c r="AH27" s="686"/>
      <c r="AI27" s="686"/>
      <c r="AJ27" s="686"/>
      <c r="AK27" s="686"/>
      <c r="AL27" s="628" t="s">
        <v>243</v>
      </c>
      <c r="AM27" s="629"/>
      <c r="AN27" s="629"/>
      <c r="AO27" s="687"/>
      <c r="AP27" s="620" t="s">
        <v>298</v>
      </c>
      <c r="AQ27" s="621"/>
      <c r="AR27" s="621"/>
      <c r="AS27" s="621"/>
      <c r="AT27" s="621"/>
      <c r="AU27" s="621"/>
      <c r="AV27" s="621"/>
      <c r="AW27" s="621"/>
      <c r="AX27" s="621"/>
      <c r="AY27" s="621"/>
      <c r="AZ27" s="621"/>
      <c r="BA27" s="621"/>
      <c r="BB27" s="621"/>
      <c r="BC27" s="621"/>
      <c r="BD27" s="621"/>
      <c r="BE27" s="621"/>
      <c r="BF27" s="622"/>
      <c r="BG27" s="623">
        <v>84062055</v>
      </c>
      <c r="BH27" s="626"/>
      <c r="BI27" s="626"/>
      <c r="BJ27" s="626"/>
      <c r="BK27" s="626"/>
      <c r="BL27" s="626"/>
      <c r="BM27" s="626"/>
      <c r="BN27" s="627"/>
      <c r="BO27" s="685">
        <v>100</v>
      </c>
      <c r="BP27" s="685"/>
      <c r="BQ27" s="685"/>
      <c r="BR27" s="685"/>
      <c r="BS27" s="631">
        <v>325662</v>
      </c>
      <c r="BT27" s="626"/>
      <c r="BU27" s="626"/>
      <c r="BV27" s="626"/>
      <c r="BW27" s="626"/>
      <c r="BX27" s="626"/>
      <c r="BY27" s="626"/>
      <c r="BZ27" s="626"/>
      <c r="CA27" s="626"/>
      <c r="CB27" s="666"/>
      <c r="CD27" s="667" t="s">
        <v>299</v>
      </c>
      <c r="CE27" s="664"/>
      <c r="CF27" s="664"/>
      <c r="CG27" s="664"/>
      <c r="CH27" s="664"/>
      <c r="CI27" s="664"/>
      <c r="CJ27" s="664"/>
      <c r="CK27" s="664"/>
      <c r="CL27" s="664"/>
      <c r="CM27" s="664"/>
      <c r="CN27" s="664"/>
      <c r="CO27" s="664"/>
      <c r="CP27" s="664"/>
      <c r="CQ27" s="665"/>
      <c r="CR27" s="623">
        <v>44793129</v>
      </c>
      <c r="CS27" s="624"/>
      <c r="CT27" s="624"/>
      <c r="CU27" s="624"/>
      <c r="CV27" s="624"/>
      <c r="CW27" s="624"/>
      <c r="CX27" s="624"/>
      <c r="CY27" s="625"/>
      <c r="CZ27" s="628">
        <v>32.299999999999997</v>
      </c>
      <c r="DA27" s="657"/>
      <c r="DB27" s="657"/>
      <c r="DC27" s="658"/>
      <c r="DD27" s="631">
        <v>14244434</v>
      </c>
      <c r="DE27" s="624"/>
      <c r="DF27" s="624"/>
      <c r="DG27" s="624"/>
      <c r="DH27" s="624"/>
      <c r="DI27" s="624"/>
      <c r="DJ27" s="624"/>
      <c r="DK27" s="625"/>
      <c r="DL27" s="631">
        <v>14243563</v>
      </c>
      <c r="DM27" s="624"/>
      <c r="DN27" s="624"/>
      <c r="DO27" s="624"/>
      <c r="DP27" s="624"/>
      <c r="DQ27" s="624"/>
      <c r="DR27" s="624"/>
      <c r="DS27" s="624"/>
      <c r="DT27" s="624"/>
      <c r="DU27" s="624"/>
      <c r="DV27" s="625"/>
      <c r="DW27" s="628">
        <v>16.100000000000001</v>
      </c>
      <c r="DX27" s="657"/>
      <c r="DY27" s="657"/>
      <c r="DZ27" s="657"/>
      <c r="EA27" s="657"/>
      <c r="EB27" s="657"/>
      <c r="EC27" s="659"/>
    </row>
    <row r="28" spans="2:133" ht="11.25" customHeight="1" x14ac:dyDescent="0.15">
      <c r="B28" s="728" t="s">
        <v>300</v>
      </c>
      <c r="C28" s="729"/>
      <c r="D28" s="729"/>
      <c r="E28" s="729"/>
      <c r="F28" s="729"/>
      <c r="G28" s="729"/>
      <c r="H28" s="729"/>
      <c r="I28" s="729"/>
      <c r="J28" s="729"/>
      <c r="K28" s="729"/>
      <c r="L28" s="729"/>
      <c r="M28" s="729"/>
      <c r="N28" s="729"/>
      <c r="O28" s="729"/>
      <c r="P28" s="729"/>
      <c r="Q28" s="730"/>
      <c r="R28" s="623" t="s">
        <v>135</v>
      </c>
      <c r="S28" s="626"/>
      <c r="T28" s="626"/>
      <c r="U28" s="626"/>
      <c r="V28" s="626"/>
      <c r="W28" s="626"/>
      <c r="X28" s="626"/>
      <c r="Y28" s="627"/>
      <c r="Z28" s="685" t="s">
        <v>127</v>
      </c>
      <c r="AA28" s="685"/>
      <c r="AB28" s="685"/>
      <c r="AC28" s="685"/>
      <c r="AD28" s="686" t="s">
        <v>135</v>
      </c>
      <c r="AE28" s="686"/>
      <c r="AF28" s="686"/>
      <c r="AG28" s="686"/>
      <c r="AH28" s="686"/>
      <c r="AI28" s="686"/>
      <c r="AJ28" s="686"/>
      <c r="AK28" s="686"/>
      <c r="AL28" s="628" t="s">
        <v>135</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301</v>
      </c>
      <c r="CE28" s="664"/>
      <c r="CF28" s="664"/>
      <c r="CG28" s="664"/>
      <c r="CH28" s="664"/>
      <c r="CI28" s="664"/>
      <c r="CJ28" s="664"/>
      <c r="CK28" s="664"/>
      <c r="CL28" s="664"/>
      <c r="CM28" s="664"/>
      <c r="CN28" s="664"/>
      <c r="CO28" s="664"/>
      <c r="CP28" s="664"/>
      <c r="CQ28" s="665"/>
      <c r="CR28" s="623">
        <v>8004516</v>
      </c>
      <c r="CS28" s="626"/>
      <c r="CT28" s="626"/>
      <c r="CU28" s="626"/>
      <c r="CV28" s="626"/>
      <c r="CW28" s="626"/>
      <c r="CX28" s="626"/>
      <c r="CY28" s="627"/>
      <c r="CZ28" s="628">
        <v>5.8</v>
      </c>
      <c r="DA28" s="657"/>
      <c r="DB28" s="657"/>
      <c r="DC28" s="658"/>
      <c r="DD28" s="631">
        <v>7682229</v>
      </c>
      <c r="DE28" s="626"/>
      <c r="DF28" s="626"/>
      <c r="DG28" s="626"/>
      <c r="DH28" s="626"/>
      <c r="DI28" s="626"/>
      <c r="DJ28" s="626"/>
      <c r="DK28" s="627"/>
      <c r="DL28" s="631">
        <v>7682229</v>
      </c>
      <c r="DM28" s="626"/>
      <c r="DN28" s="626"/>
      <c r="DO28" s="626"/>
      <c r="DP28" s="626"/>
      <c r="DQ28" s="626"/>
      <c r="DR28" s="626"/>
      <c r="DS28" s="626"/>
      <c r="DT28" s="626"/>
      <c r="DU28" s="626"/>
      <c r="DV28" s="627"/>
      <c r="DW28" s="628">
        <v>8.6999999999999993</v>
      </c>
      <c r="DX28" s="657"/>
      <c r="DY28" s="657"/>
      <c r="DZ28" s="657"/>
      <c r="EA28" s="657"/>
      <c r="EB28" s="657"/>
      <c r="EC28" s="659"/>
    </row>
    <row r="29" spans="2:133" ht="11.25" customHeight="1" x14ac:dyDescent="0.15">
      <c r="B29" s="620" t="s">
        <v>302</v>
      </c>
      <c r="C29" s="621"/>
      <c r="D29" s="621"/>
      <c r="E29" s="621"/>
      <c r="F29" s="621"/>
      <c r="G29" s="621"/>
      <c r="H29" s="621"/>
      <c r="I29" s="621"/>
      <c r="J29" s="621"/>
      <c r="K29" s="621"/>
      <c r="L29" s="621"/>
      <c r="M29" s="621"/>
      <c r="N29" s="621"/>
      <c r="O29" s="621"/>
      <c r="P29" s="621"/>
      <c r="Q29" s="622"/>
      <c r="R29" s="623">
        <v>8907494</v>
      </c>
      <c r="S29" s="626"/>
      <c r="T29" s="626"/>
      <c r="U29" s="626"/>
      <c r="V29" s="626"/>
      <c r="W29" s="626"/>
      <c r="X29" s="626"/>
      <c r="Y29" s="627"/>
      <c r="Z29" s="685">
        <v>6.1</v>
      </c>
      <c r="AA29" s="685"/>
      <c r="AB29" s="685"/>
      <c r="AC29" s="685"/>
      <c r="AD29" s="686" t="s">
        <v>243</v>
      </c>
      <c r="AE29" s="686"/>
      <c r="AF29" s="686"/>
      <c r="AG29" s="686"/>
      <c r="AH29" s="686"/>
      <c r="AI29" s="686"/>
      <c r="AJ29" s="686"/>
      <c r="AK29" s="686"/>
      <c r="AL29" s="628" t="s">
        <v>243</v>
      </c>
      <c r="AM29" s="629"/>
      <c r="AN29" s="629"/>
      <c r="AO29" s="687"/>
      <c r="AP29" s="697" t="s">
        <v>221</v>
      </c>
      <c r="AQ29" s="698"/>
      <c r="AR29" s="698"/>
      <c r="AS29" s="698"/>
      <c r="AT29" s="698"/>
      <c r="AU29" s="698"/>
      <c r="AV29" s="698"/>
      <c r="AW29" s="698"/>
      <c r="AX29" s="698"/>
      <c r="AY29" s="698"/>
      <c r="AZ29" s="698"/>
      <c r="BA29" s="698"/>
      <c r="BB29" s="698"/>
      <c r="BC29" s="698"/>
      <c r="BD29" s="698"/>
      <c r="BE29" s="698"/>
      <c r="BF29" s="699"/>
      <c r="BG29" s="697" t="s">
        <v>303</v>
      </c>
      <c r="BH29" s="725"/>
      <c r="BI29" s="725"/>
      <c r="BJ29" s="725"/>
      <c r="BK29" s="725"/>
      <c r="BL29" s="725"/>
      <c r="BM29" s="725"/>
      <c r="BN29" s="725"/>
      <c r="BO29" s="725"/>
      <c r="BP29" s="725"/>
      <c r="BQ29" s="726"/>
      <c r="BR29" s="697" t="s">
        <v>304</v>
      </c>
      <c r="BS29" s="725"/>
      <c r="BT29" s="725"/>
      <c r="BU29" s="725"/>
      <c r="BV29" s="725"/>
      <c r="BW29" s="725"/>
      <c r="BX29" s="725"/>
      <c r="BY29" s="725"/>
      <c r="BZ29" s="725"/>
      <c r="CA29" s="725"/>
      <c r="CB29" s="726"/>
      <c r="CD29" s="707" t="s">
        <v>305</v>
      </c>
      <c r="CE29" s="708"/>
      <c r="CF29" s="667" t="s">
        <v>306</v>
      </c>
      <c r="CG29" s="664"/>
      <c r="CH29" s="664"/>
      <c r="CI29" s="664"/>
      <c r="CJ29" s="664"/>
      <c r="CK29" s="664"/>
      <c r="CL29" s="664"/>
      <c r="CM29" s="664"/>
      <c r="CN29" s="664"/>
      <c r="CO29" s="664"/>
      <c r="CP29" s="664"/>
      <c r="CQ29" s="665"/>
      <c r="CR29" s="623">
        <v>8004516</v>
      </c>
      <c r="CS29" s="624"/>
      <c r="CT29" s="624"/>
      <c r="CU29" s="624"/>
      <c r="CV29" s="624"/>
      <c r="CW29" s="624"/>
      <c r="CX29" s="624"/>
      <c r="CY29" s="625"/>
      <c r="CZ29" s="628">
        <v>5.8</v>
      </c>
      <c r="DA29" s="657"/>
      <c r="DB29" s="657"/>
      <c r="DC29" s="658"/>
      <c r="DD29" s="631">
        <v>7682229</v>
      </c>
      <c r="DE29" s="624"/>
      <c r="DF29" s="624"/>
      <c r="DG29" s="624"/>
      <c r="DH29" s="624"/>
      <c r="DI29" s="624"/>
      <c r="DJ29" s="624"/>
      <c r="DK29" s="625"/>
      <c r="DL29" s="631">
        <v>7682229</v>
      </c>
      <c r="DM29" s="624"/>
      <c r="DN29" s="624"/>
      <c r="DO29" s="624"/>
      <c r="DP29" s="624"/>
      <c r="DQ29" s="624"/>
      <c r="DR29" s="624"/>
      <c r="DS29" s="624"/>
      <c r="DT29" s="624"/>
      <c r="DU29" s="624"/>
      <c r="DV29" s="625"/>
      <c r="DW29" s="628">
        <v>8.6999999999999993</v>
      </c>
      <c r="DX29" s="657"/>
      <c r="DY29" s="657"/>
      <c r="DZ29" s="657"/>
      <c r="EA29" s="657"/>
      <c r="EB29" s="657"/>
      <c r="EC29" s="659"/>
    </row>
    <row r="30" spans="2:133" ht="11.25" customHeight="1" x14ac:dyDescent="0.15">
      <c r="B30" s="620" t="s">
        <v>307</v>
      </c>
      <c r="C30" s="621"/>
      <c r="D30" s="621"/>
      <c r="E30" s="621"/>
      <c r="F30" s="621"/>
      <c r="G30" s="621"/>
      <c r="H30" s="621"/>
      <c r="I30" s="621"/>
      <c r="J30" s="621"/>
      <c r="K30" s="621"/>
      <c r="L30" s="621"/>
      <c r="M30" s="621"/>
      <c r="N30" s="621"/>
      <c r="O30" s="621"/>
      <c r="P30" s="621"/>
      <c r="Q30" s="622"/>
      <c r="R30" s="623">
        <v>394366</v>
      </c>
      <c r="S30" s="626"/>
      <c r="T30" s="626"/>
      <c r="U30" s="626"/>
      <c r="V30" s="626"/>
      <c r="W30" s="626"/>
      <c r="X30" s="626"/>
      <c r="Y30" s="627"/>
      <c r="Z30" s="685">
        <v>0.3</v>
      </c>
      <c r="AA30" s="685"/>
      <c r="AB30" s="685"/>
      <c r="AC30" s="685"/>
      <c r="AD30" s="686">
        <v>263352</v>
      </c>
      <c r="AE30" s="686"/>
      <c r="AF30" s="686"/>
      <c r="AG30" s="686"/>
      <c r="AH30" s="686"/>
      <c r="AI30" s="686"/>
      <c r="AJ30" s="686"/>
      <c r="AK30" s="686"/>
      <c r="AL30" s="628">
        <v>0.3</v>
      </c>
      <c r="AM30" s="629"/>
      <c r="AN30" s="629"/>
      <c r="AO30" s="687"/>
      <c r="AP30" s="713" t="s">
        <v>308</v>
      </c>
      <c r="AQ30" s="714"/>
      <c r="AR30" s="714"/>
      <c r="AS30" s="714"/>
      <c r="AT30" s="719" t="s">
        <v>309</v>
      </c>
      <c r="AU30" s="230"/>
      <c r="AV30" s="230"/>
      <c r="AW30" s="230"/>
      <c r="AX30" s="722" t="s">
        <v>185</v>
      </c>
      <c r="AY30" s="723"/>
      <c r="AZ30" s="723"/>
      <c r="BA30" s="723"/>
      <c r="BB30" s="723"/>
      <c r="BC30" s="723"/>
      <c r="BD30" s="723"/>
      <c r="BE30" s="723"/>
      <c r="BF30" s="724"/>
      <c r="BG30" s="703">
        <v>99.3</v>
      </c>
      <c r="BH30" s="704"/>
      <c r="BI30" s="704"/>
      <c r="BJ30" s="704"/>
      <c r="BK30" s="704"/>
      <c r="BL30" s="704"/>
      <c r="BM30" s="705">
        <v>98.8</v>
      </c>
      <c r="BN30" s="704"/>
      <c r="BO30" s="704"/>
      <c r="BP30" s="704"/>
      <c r="BQ30" s="706"/>
      <c r="BR30" s="703">
        <v>99.3</v>
      </c>
      <c r="BS30" s="704"/>
      <c r="BT30" s="704"/>
      <c r="BU30" s="704"/>
      <c r="BV30" s="704"/>
      <c r="BW30" s="704"/>
      <c r="BX30" s="705">
        <v>98.6</v>
      </c>
      <c r="BY30" s="704"/>
      <c r="BZ30" s="704"/>
      <c r="CA30" s="704"/>
      <c r="CB30" s="706"/>
      <c r="CD30" s="709"/>
      <c r="CE30" s="710"/>
      <c r="CF30" s="667" t="s">
        <v>310</v>
      </c>
      <c r="CG30" s="664"/>
      <c r="CH30" s="664"/>
      <c r="CI30" s="664"/>
      <c r="CJ30" s="664"/>
      <c r="CK30" s="664"/>
      <c r="CL30" s="664"/>
      <c r="CM30" s="664"/>
      <c r="CN30" s="664"/>
      <c r="CO30" s="664"/>
      <c r="CP30" s="664"/>
      <c r="CQ30" s="665"/>
      <c r="CR30" s="623">
        <v>7636866</v>
      </c>
      <c r="CS30" s="626"/>
      <c r="CT30" s="626"/>
      <c r="CU30" s="626"/>
      <c r="CV30" s="626"/>
      <c r="CW30" s="626"/>
      <c r="CX30" s="626"/>
      <c r="CY30" s="627"/>
      <c r="CZ30" s="628">
        <v>5.5</v>
      </c>
      <c r="DA30" s="657"/>
      <c r="DB30" s="657"/>
      <c r="DC30" s="658"/>
      <c r="DD30" s="631">
        <v>7322187</v>
      </c>
      <c r="DE30" s="626"/>
      <c r="DF30" s="626"/>
      <c r="DG30" s="626"/>
      <c r="DH30" s="626"/>
      <c r="DI30" s="626"/>
      <c r="DJ30" s="626"/>
      <c r="DK30" s="627"/>
      <c r="DL30" s="631">
        <v>7322187</v>
      </c>
      <c r="DM30" s="626"/>
      <c r="DN30" s="626"/>
      <c r="DO30" s="626"/>
      <c r="DP30" s="626"/>
      <c r="DQ30" s="626"/>
      <c r="DR30" s="626"/>
      <c r="DS30" s="626"/>
      <c r="DT30" s="626"/>
      <c r="DU30" s="626"/>
      <c r="DV30" s="627"/>
      <c r="DW30" s="628">
        <v>8.3000000000000007</v>
      </c>
      <c r="DX30" s="657"/>
      <c r="DY30" s="657"/>
      <c r="DZ30" s="657"/>
      <c r="EA30" s="657"/>
      <c r="EB30" s="657"/>
      <c r="EC30" s="659"/>
    </row>
    <row r="31" spans="2:133" ht="11.25" customHeight="1" x14ac:dyDescent="0.15">
      <c r="B31" s="620" t="s">
        <v>311</v>
      </c>
      <c r="C31" s="621"/>
      <c r="D31" s="621"/>
      <c r="E31" s="621"/>
      <c r="F31" s="621"/>
      <c r="G31" s="621"/>
      <c r="H31" s="621"/>
      <c r="I31" s="621"/>
      <c r="J31" s="621"/>
      <c r="K31" s="621"/>
      <c r="L31" s="621"/>
      <c r="M31" s="621"/>
      <c r="N31" s="621"/>
      <c r="O31" s="621"/>
      <c r="P31" s="621"/>
      <c r="Q31" s="622"/>
      <c r="R31" s="623">
        <v>415955</v>
      </c>
      <c r="S31" s="626"/>
      <c r="T31" s="626"/>
      <c r="U31" s="626"/>
      <c r="V31" s="626"/>
      <c r="W31" s="626"/>
      <c r="X31" s="626"/>
      <c r="Y31" s="627"/>
      <c r="Z31" s="685">
        <v>0.3</v>
      </c>
      <c r="AA31" s="685"/>
      <c r="AB31" s="685"/>
      <c r="AC31" s="685"/>
      <c r="AD31" s="686" t="s">
        <v>243</v>
      </c>
      <c r="AE31" s="686"/>
      <c r="AF31" s="686"/>
      <c r="AG31" s="686"/>
      <c r="AH31" s="686"/>
      <c r="AI31" s="686"/>
      <c r="AJ31" s="686"/>
      <c r="AK31" s="686"/>
      <c r="AL31" s="628" t="s">
        <v>243</v>
      </c>
      <c r="AM31" s="629"/>
      <c r="AN31" s="629"/>
      <c r="AO31" s="687"/>
      <c r="AP31" s="715"/>
      <c r="AQ31" s="716"/>
      <c r="AR31" s="716"/>
      <c r="AS31" s="716"/>
      <c r="AT31" s="720"/>
      <c r="AU31" s="229" t="s">
        <v>312</v>
      </c>
      <c r="AV31" s="229"/>
      <c r="AW31" s="229"/>
      <c r="AX31" s="620" t="s">
        <v>313</v>
      </c>
      <c r="AY31" s="621"/>
      <c r="AZ31" s="621"/>
      <c r="BA31" s="621"/>
      <c r="BB31" s="621"/>
      <c r="BC31" s="621"/>
      <c r="BD31" s="621"/>
      <c r="BE31" s="621"/>
      <c r="BF31" s="622"/>
      <c r="BG31" s="701">
        <v>99</v>
      </c>
      <c r="BH31" s="624"/>
      <c r="BI31" s="624"/>
      <c r="BJ31" s="624"/>
      <c r="BK31" s="624"/>
      <c r="BL31" s="624"/>
      <c r="BM31" s="629">
        <v>98.3</v>
      </c>
      <c r="BN31" s="702"/>
      <c r="BO31" s="702"/>
      <c r="BP31" s="702"/>
      <c r="BQ31" s="663"/>
      <c r="BR31" s="701">
        <v>99</v>
      </c>
      <c r="BS31" s="624"/>
      <c r="BT31" s="624"/>
      <c r="BU31" s="624"/>
      <c r="BV31" s="624"/>
      <c r="BW31" s="624"/>
      <c r="BX31" s="629">
        <v>97.9</v>
      </c>
      <c r="BY31" s="702"/>
      <c r="BZ31" s="702"/>
      <c r="CA31" s="702"/>
      <c r="CB31" s="663"/>
      <c r="CD31" s="709"/>
      <c r="CE31" s="710"/>
      <c r="CF31" s="667" t="s">
        <v>314</v>
      </c>
      <c r="CG31" s="664"/>
      <c r="CH31" s="664"/>
      <c r="CI31" s="664"/>
      <c r="CJ31" s="664"/>
      <c r="CK31" s="664"/>
      <c r="CL31" s="664"/>
      <c r="CM31" s="664"/>
      <c r="CN31" s="664"/>
      <c r="CO31" s="664"/>
      <c r="CP31" s="664"/>
      <c r="CQ31" s="665"/>
      <c r="CR31" s="623">
        <v>367650</v>
      </c>
      <c r="CS31" s="624"/>
      <c r="CT31" s="624"/>
      <c r="CU31" s="624"/>
      <c r="CV31" s="624"/>
      <c r="CW31" s="624"/>
      <c r="CX31" s="624"/>
      <c r="CY31" s="625"/>
      <c r="CZ31" s="628">
        <v>0.3</v>
      </c>
      <c r="DA31" s="657"/>
      <c r="DB31" s="657"/>
      <c r="DC31" s="658"/>
      <c r="DD31" s="631">
        <v>360042</v>
      </c>
      <c r="DE31" s="624"/>
      <c r="DF31" s="624"/>
      <c r="DG31" s="624"/>
      <c r="DH31" s="624"/>
      <c r="DI31" s="624"/>
      <c r="DJ31" s="624"/>
      <c r="DK31" s="625"/>
      <c r="DL31" s="631">
        <v>360042</v>
      </c>
      <c r="DM31" s="624"/>
      <c r="DN31" s="624"/>
      <c r="DO31" s="624"/>
      <c r="DP31" s="624"/>
      <c r="DQ31" s="624"/>
      <c r="DR31" s="624"/>
      <c r="DS31" s="624"/>
      <c r="DT31" s="624"/>
      <c r="DU31" s="624"/>
      <c r="DV31" s="625"/>
      <c r="DW31" s="628">
        <v>0.4</v>
      </c>
      <c r="DX31" s="657"/>
      <c r="DY31" s="657"/>
      <c r="DZ31" s="657"/>
      <c r="EA31" s="657"/>
      <c r="EB31" s="657"/>
      <c r="EC31" s="659"/>
    </row>
    <row r="32" spans="2:133" ht="11.25" customHeight="1" x14ac:dyDescent="0.15">
      <c r="B32" s="620" t="s">
        <v>315</v>
      </c>
      <c r="C32" s="621"/>
      <c r="D32" s="621"/>
      <c r="E32" s="621"/>
      <c r="F32" s="621"/>
      <c r="G32" s="621"/>
      <c r="H32" s="621"/>
      <c r="I32" s="621"/>
      <c r="J32" s="621"/>
      <c r="K32" s="621"/>
      <c r="L32" s="621"/>
      <c r="M32" s="621"/>
      <c r="N32" s="621"/>
      <c r="O32" s="621"/>
      <c r="P32" s="621"/>
      <c r="Q32" s="622"/>
      <c r="R32" s="623">
        <v>31558</v>
      </c>
      <c r="S32" s="626"/>
      <c r="T32" s="626"/>
      <c r="U32" s="626"/>
      <c r="V32" s="626"/>
      <c r="W32" s="626"/>
      <c r="X32" s="626"/>
      <c r="Y32" s="627"/>
      <c r="Z32" s="685">
        <v>0</v>
      </c>
      <c r="AA32" s="685"/>
      <c r="AB32" s="685"/>
      <c r="AC32" s="685"/>
      <c r="AD32" s="686" t="s">
        <v>135</v>
      </c>
      <c r="AE32" s="686"/>
      <c r="AF32" s="686"/>
      <c r="AG32" s="686"/>
      <c r="AH32" s="686"/>
      <c r="AI32" s="686"/>
      <c r="AJ32" s="686"/>
      <c r="AK32" s="686"/>
      <c r="AL32" s="628" t="s">
        <v>135</v>
      </c>
      <c r="AM32" s="629"/>
      <c r="AN32" s="629"/>
      <c r="AO32" s="687"/>
      <c r="AP32" s="717"/>
      <c r="AQ32" s="718"/>
      <c r="AR32" s="718"/>
      <c r="AS32" s="718"/>
      <c r="AT32" s="721"/>
      <c r="AU32" s="231"/>
      <c r="AV32" s="231"/>
      <c r="AW32" s="231"/>
      <c r="AX32" s="635" t="s">
        <v>316</v>
      </c>
      <c r="AY32" s="636"/>
      <c r="AZ32" s="636"/>
      <c r="BA32" s="636"/>
      <c r="BB32" s="636"/>
      <c r="BC32" s="636"/>
      <c r="BD32" s="636"/>
      <c r="BE32" s="636"/>
      <c r="BF32" s="637"/>
      <c r="BG32" s="700">
        <v>99.6</v>
      </c>
      <c r="BH32" s="639"/>
      <c r="BI32" s="639"/>
      <c r="BJ32" s="639"/>
      <c r="BK32" s="639"/>
      <c r="BL32" s="639"/>
      <c r="BM32" s="683">
        <v>99.4</v>
      </c>
      <c r="BN32" s="639"/>
      <c r="BO32" s="639"/>
      <c r="BP32" s="639"/>
      <c r="BQ32" s="676"/>
      <c r="BR32" s="700">
        <v>99.6</v>
      </c>
      <c r="BS32" s="639"/>
      <c r="BT32" s="639"/>
      <c r="BU32" s="639"/>
      <c r="BV32" s="639"/>
      <c r="BW32" s="639"/>
      <c r="BX32" s="683">
        <v>99.2</v>
      </c>
      <c r="BY32" s="639"/>
      <c r="BZ32" s="639"/>
      <c r="CA32" s="639"/>
      <c r="CB32" s="676"/>
      <c r="CD32" s="711"/>
      <c r="CE32" s="712"/>
      <c r="CF32" s="667" t="s">
        <v>317</v>
      </c>
      <c r="CG32" s="664"/>
      <c r="CH32" s="664"/>
      <c r="CI32" s="664"/>
      <c r="CJ32" s="664"/>
      <c r="CK32" s="664"/>
      <c r="CL32" s="664"/>
      <c r="CM32" s="664"/>
      <c r="CN32" s="664"/>
      <c r="CO32" s="664"/>
      <c r="CP32" s="664"/>
      <c r="CQ32" s="665"/>
      <c r="CR32" s="623" t="s">
        <v>243</v>
      </c>
      <c r="CS32" s="626"/>
      <c r="CT32" s="626"/>
      <c r="CU32" s="626"/>
      <c r="CV32" s="626"/>
      <c r="CW32" s="626"/>
      <c r="CX32" s="626"/>
      <c r="CY32" s="627"/>
      <c r="CZ32" s="628" t="s">
        <v>127</v>
      </c>
      <c r="DA32" s="657"/>
      <c r="DB32" s="657"/>
      <c r="DC32" s="658"/>
      <c r="DD32" s="631" t="s">
        <v>243</v>
      </c>
      <c r="DE32" s="626"/>
      <c r="DF32" s="626"/>
      <c r="DG32" s="626"/>
      <c r="DH32" s="626"/>
      <c r="DI32" s="626"/>
      <c r="DJ32" s="626"/>
      <c r="DK32" s="627"/>
      <c r="DL32" s="631" t="s">
        <v>243</v>
      </c>
      <c r="DM32" s="626"/>
      <c r="DN32" s="626"/>
      <c r="DO32" s="626"/>
      <c r="DP32" s="626"/>
      <c r="DQ32" s="626"/>
      <c r="DR32" s="626"/>
      <c r="DS32" s="626"/>
      <c r="DT32" s="626"/>
      <c r="DU32" s="626"/>
      <c r="DV32" s="627"/>
      <c r="DW32" s="628" t="s">
        <v>127</v>
      </c>
      <c r="DX32" s="657"/>
      <c r="DY32" s="657"/>
      <c r="DZ32" s="657"/>
      <c r="EA32" s="657"/>
      <c r="EB32" s="657"/>
      <c r="EC32" s="659"/>
    </row>
    <row r="33" spans="2:133" ht="11.25" customHeight="1" x14ac:dyDescent="0.15">
      <c r="B33" s="620" t="s">
        <v>318</v>
      </c>
      <c r="C33" s="621"/>
      <c r="D33" s="621"/>
      <c r="E33" s="621"/>
      <c r="F33" s="621"/>
      <c r="G33" s="621"/>
      <c r="H33" s="621"/>
      <c r="I33" s="621"/>
      <c r="J33" s="621"/>
      <c r="K33" s="621"/>
      <c r="L33" s="621"/>
      <c r="M33" s="621"/>
      <c r="N33" s="621"/>
      <c r="O33" s="621"/>
      <c r="P33" s="621"/>
      <c r="Q33" s="622"/>
      <c r="R33" s="623">
        <v>2368315</v>
      </c>
      <c r="S33" s="626"/>
      <c r="T33" s="626"/>
      <c r="U33" s="626"/>
      <c r="V33" s="626"/>
      <c r="W33" s="626"/>
      <c r="X33" s="626"/>
      <c r="Y33" s="627"/>
      <c r="Z33" s="685">
        <v>1.6</v>
      </c>
      <c r="AA33" s="685"/>
      <c r="AB33" s="685"/>
      <c r="AC33" s="685"/>
      <c r="AD33" s="686" t="s">
        <v>243</v>
      </c>
      <c r="AE33" s="686"/>
      <c r="AF33" s="686"/>
      <c r="AG33" s="686"/>
      <c r="AH33" s="686"/>
      <c r="AI33" s="686"/>
      <c r="AJ33" s="686"/>
      <c r="AK33" s="686"/>
      <c r="AL33" s="628" t="s">
        <v>243</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319</v>
      </c>
      <c r="CE33" s="664"/>
      <c r="CF33" s="664"/>
      <c r="CG33" s="664"/>
      <c r="CH33" s="664"/>
      <c r="CI33" s="664"/>
      <c r="CJ33" s="664"/>
      <c r="CK33" s="664"/>
      <c r="CL33" s="664"/>
      <c r="CM33" s="664"/>
      <c r="CN33" s="664"/>
      <c r="CO33" s="664"/>
      <c r="CP33" s="664"/>
      <c r="CQ33" s="665"/>
      <c r="CR33" s="623">
        <v>47408379</v>
      </c>
      <c r="CS33" s="624"/>
      <c r="CT33" s="624"/>
      <c r="CU33" s="624"/>
      <c r="CV33" s="624"/>
      <c r="CW33" s="624"/>
      <c r="CX33" s="624"/>
      <c r="CY33" s="625"/>
      <c r="CZ33" s="628">
        <v>34.200000000000003</v>
      </c>
      <c r="DA33" s="657"/>
      <c r="DB33" s="657"/>
      <c r="DC33" s="658"/>
      <c r="DD33" s="631">
        <v>37861710</v>
      </c>
      <c r="DE33" s="624"/>
      <c r="DF33" s="624"/>
      <c r="DG33" s="624"/>
      <c r="DH33" s="624"/>
      <c r="DI33" s="624"/>
      <c r="DJ33" s="624"/>
      <c r="DK33" s="625"/>
      <c r="DL33" s="631">
        <v>32045938</v>
      </c>
      <c r="DM33" s="624"/>
      <c r="DN33" s="624"/>
      <c r="DO33" s="624"/>
      <c r="DP33" s="624"/>
      <c r="DQ33" s="624"/>
      <c r="DR33" s="624"/>
      <c r="DS33" s="624"/>
      <c r="DT33" s="624"/>
      <c r="DU33" s="624"/>
      <c r="DV33" s="625"/>
      <c r="DW33" s="628">
        <v>36.200000000000003</v>
      </c>
      <c r="DX33" s="657"/>
      <c r="DY33" s="657"/>
      <c r="DZ33" s="657"/>
      <c r="EA33" s="657"/>
      <c r="EB33" s="657"/>
      <c r="EC33" s="659"/>
    </row>
    <row r="34" spans="2:133" ht="11.25" customHeight="1" x14ac:dyDescent="0.15">
      <c r="B34" s="620" t="s">
        <v>320</v>
      </c>
      <c r="C34" s="621"/>
      <c r="D34" s="621"/>
      <c r="E34" s="621"/>
      <c r="F34" s="621"/>
      <c r="G34" s="621"/>
      <c r="H34" s="621"/>
      <c r="I34" s="621"/>
      <c r="J34" s="621"/>
      <c r="K34" s="621"/>
      <c r="L34" s="621"/>
      <c r="M34" s="621"/>
      <c r="N34" s="621"/>
      <c r="O34" s="621"/>
      <c r="P34" s="621"/>
      <c r="Q34" s="622"/>
      <c r="R34" s="623">
        <v>2951177</v>
      </c>
      <c r="S34" s="626"/>
      <c r="T34" s="626"/>
      <c r="U34" s="626"/>
      <c r="V34" s="626"/>
      <c r="W34" s="626"/>
      <c r="X34" s="626"/>
      <c r="Y34" s="627"/>
      <c r="Z34" s="685">
        <v>2</v>
      </c>
      <c r="AA34" s="685"/>
      <c r="AB34" s="685"/>
      <c r="AC34" s="685"/>
      <c r="AD34" s="686">
        <v>23367</v>
      </c>
      <c r="AE34" s="686"/>
      <c r="AF34" s="686"/>
      <c r="AG34" s="686"/>
      <c r="AH34" s="686"/>
      <c r="AI34" s="686"/>
      <c r="AJ34" s="686"/>
      <c r="AK34" s="686"/>
      <c r="AL34" s="628">
        <v>0</v>
      </c>
      <c r="AM34" s="629"/>
      <c r="AN34" s="629"/>
      <c r="AO34" s="687"/>
      <c r="AP34" s="234"/>
      <c r="AQ34" s="697" t="s">
        <v>321</v>
      </c>
      <c r="AR34" s="698"/>
      <c r="AS34" s="698"/>
      <c r="AT34" s="698"/>
      <c r="AU34" s="698"/>
      <c r="AV34" s="698"/>
      <c r="AW34" s="698"/>
      <c r="AX34" s="698"/>
      <c r="AY34" s="698"/>
      <c r="AZ34" s="698"/>
      <c r="BA34" s="698"/>
      <c r="BB34" s="698"/>
      <c r="BC34" s="698"/>
      <c r="BD34" s="698"/>
      <c r="BE34" s="698"/>
      <c r="BF34" s="699"/>
      <c r="BG34" s="697" t="s">
        <v>322</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323</v>
      </c>
      <c r="CE34" s="664"/>
      <c r="CF34" s="664"/>
      <c r="CG34" s="664"/>
      <c r="CH34" s="664"/>
      <c r="CI34" s="664"/>
      <c r="CJ34" s="664"/>
      <c r="CK34" s="664"/>
      <c r="CL34" s="664"/>
      <c r="CM34" s="664"/>
      <c r="CN34" s="664"/>
      <c r="CO34" s="664"/>
      <c r="CP34" s="664"/>
      <c r="CQ34" s="665"/>
      <c r="CR34" s="623">
        <v>24630318</v>
      </c>
      <c r="CS34" s="626"/>
      <c r="CT34" s="626"/>
      <c r="CU34" s="626"/>
      <c r="CV34" s="626"/>
      <c r="CW34" s="626"/>
      <c r="CX34" s="626"/>
      <c r="CY34" s="627"/>
      <c r="CZ34" s="628">
        <v>17.8</v>
      </c>
      <c r="DA34" s="657"/>
      <c r="DB34" s="657"/>
      <c r="DC34" s="658"/>
      <c r="DD34" s="631">
        <v>19259712</v>
      </c>
      <c r="DE34" s="626"/>
      <c r="DF34" s="626"/>
      <c r="DG34" s="626"/>
      <c r="DH34" s="626"/>
      <c r="DI34" s="626"/>
      <c r="DJ34" s="626"/>
      <c r="DK34" s="627"/>
      <c r="DL34" s="631">
        <v>18004212</v>
      </c>
      <c r="DM34" s="626"/>
      <c r="DN34" s="626"/>
      <c r="DO34" s="626"/>
      <c r="DP34" s="626"/>
      <c r="DQ34" s="626"/>
      <c r="DR34" s="626"/>
      <c r="DS34" s="626"/>
      <c r="DT34" s="626"/>
      <c r="DU34" s="626"/>
      <c r="DV34" s="627"/>
      <c r="DW34" s="628">
        <v>20.3</v>
      </c>
      <c r="DX34" s="657"/>
      <c r="DY34" s="657"/>
      <c r="DZ34" s="657"/>
      <c r="EA34" s="657"/>
      <c r="EB34" s="657"/>
      <c r="EC34" s="659"/>
    </row>
    <row r="35" spans="2:133" ht="11.25" customHeight="1" x14ac:dyDescent="0.15">
      <c r="B35" s="620" t="s">
        <v>324</v>
      </c>
      <c r="C35" s="621"/>
      <c r="D35" s="621"/>
      <c r="E35" s="621"/>
      <c r="F35" s="621"/>
      <c r="G35" s="621"/>
      <c r="H35" s="621"/>
      <c r="I35" s="621"/>
      <c r="J35" s="621"/>
      <c r="K35" s="621"/>
      <c r="L35" s="621"/>
      <c r="M35" s="621"/>
      <c r="N35" s="621"/>
      <c r="O35" s="621"/>
      <c r="P35" s="621"/>
      <c r="Q35" s="622"/>
      <c r="R35" s="623">
        <v>3492200</v>
      </c>
      <c r="S35" s="626"/>
      <c r="T35" s="626"/>
      <c r="U35" s="626"/>
      <c r="V35" s="626"/>
      <c r="W35" s="626"/>
      <c r="X35" s="626"/>
      <c r="Y35" s="627"/>
      <c r="Z35" s="685">
        <v>2.4</v>
      </c>
      <c r="AA35" s="685"/>
      <c r="AB35" s="685"/>
      <c r="AC35" s="685"/>
      <c r="AD35" s="686" t="s">
        <v>127</v>
      </c>
      <c r="AE35" s="686"/>
      <c r="AF35" s="686"/>
      <c r="AG35" s="686"/>
      <c r="AH35" s="686"/>
      <c r="AI35" s="686"/>
      <c r="AJ35" s="686"/>
      <c r="AK35" s="686"/>
      <c r="AL35" s="628" t="s">
        <v>243</v>
      </c>
      <c r="AM35" s="629"/>
      <c r="AN35" s="629"/>
      <c r="AO35" s="687"/>
      <c r="AP35" s="234"/>
      <c r="AQ35" s="691" t="s">
        <v>325</v>
      </c>
      <c r="AR35" s="692"/>
      <c r="AS35" s="692"/>
      <c r="AT35" s="692"/>
      <c r="AU35" s="692"/>
      <c r="AV35" s="692"/>
      <c r="AW35" s="692"/>
      <c r="AX35" s="692"/>
      <c r="AY35" s="693"/>
      <c r="AZ35" s="688">
        <v>13911718</v>
      </c>
      <c r="BA35" s="689"/>
      <c r="BB35" s="689"/>
      <c r="BC35" s="689"/>
      <c r="BD35" s="689"/>
      <c r="BE35" s="689"/>
      <c r="BF35" s="690"/>
      <c r="BG35" s="694" t="s">
        <v>326</v>
      </c>
      <c r="BH35" s="695"/>
      <c r="BI35" s="695"/>
      <c r="BJ35" s="695"/>
      <c r="BK35" s="695"/>
      <c r="BL35" s="695"/>
      <c r="BM35" s="695"/>
      <c r="BN35" s="695"/>
      <c r="BO35" s="695"/>
      <c r="BP35" s="695"/>
      <c r="BQ35" s="695"/>
      <c r="BR35" s="695"/>
      <c r="BS35" s="695"/>
      <c r="BT35" s="695"/>
      <c r="BU35" s="696"/>
      <c r="BV35" s="688">
        <v>182127</v>
      </c>
      <c r="BW35" s="689"/>
      <c r="BX35" s="689"/>
      <c r="BY35" s="689"/>
      <c r="BZ35" s="689"/>
      <c r="CA35" s="689"/>
      <c r="CB35" s="690"/>
      <c r="CD35" s="667" t="s">
        <v>327</v>
      </c>
      <c r="CE35" s="664"/>
      <c r="CF35" s="664"/>
      <c r="CG35" s="664"/>
      <c r="CH35" s="664"/>
      <c r="CI35" s="664"/>
      <c r="CJ35" s="664"/>
      <c r="CK35" s="664"/>
      <c r="CL35" s="664"/>
      <c r="CM35" s="664"/>
      <c r="CN35" s="664"/>
      <c r="CO35" s="664"/>
      <c r="CP35" s="664"/>
      <c r="CQ35" s="665"/>
      <c r="CR35" s="623">
        <v>1323691</v>
      </c>
      <c r="CS35" s="624"/>
      <c r="CT35" s="624"/>
      <c r="CU35" s="624"/>
      <c r="CV35" s="624"/>
      <c r="CW35" s="624"/>
      <c r="CX35" s="624"/>
      <c r="CY35" s="625"/>
      <c r="CZ35" s="628">
        <v>1</v>
      </c>
      <c r="DA35" s="657"/>
      <c r="DB35" s="657"/>
      <c r="DC35" s="658"/>
      <c r="DD35" s="631">
        <v>884198</v>
      </c>
      <c r="DE35" s="624"/>
      <c r="DF35" s="624"/>
      <c r="DG35" s="624"/>
      <c r="DH35" s="624"/>
      <c r="DI35" s="624"/>
      <c r="DJ35" s="624"/>
      <c r="DK35" s="625"/>
      <c r="DL35" s="631">
        <v>883948</v>
      </c>
      <c r="DM35" s="624"/>
      <c r="DN35" s="624"/>
      <c r="DO35" s="624"/>
      <c r="DP35" s="624"/>
      <c r="DQ35" s="624"/>
      <c r="DR35" s="624"/>
      <c r="DS35" s="624"/>
      <c r="DT35" s="624"/>
      <c r="DU35" s="624"/>
      <c r="DV35" s="625"/>
      <c r="DW35" s="628">
        <v>1</v>
      </c>
      <c r="DX35" s="657"/>
      <c r="DY35" s="657"/>
      <c r="DZ35" s="657"/>
      <c r="EA35" s="657"/>
      <c r="EB35" s="657"/>
      <c r="EC35" s="659"/>
    </row>
    <row r="36" spans="2:133" ht="11.25" customHeight="1" x14ac:dyDescent="0.15">
      <c r="B36" s="620" t="s">
        <v>328</v>
      </c>
      <c r="C36" s="621"/>
      <c r="D36" s="621"/>
      <c r="E36" s="621"/>
      <c r="F36" s="621"/>
      <c r="G36" s="621"/>
      <c r="H36" s="621"/>
      <c r="I36" s="621"/>
      <c r="J36" s="621"/>
      <c r="K36" s="621"/>
      <c r="L36" s="621"/>
      <c r="M36" s="621"/>
      <c r="N36" s="621"/>
      <c r="O36" s="621"/>
      <c r="P36" s="621"/>
      <c r="Q36" s="622"/>
      <c r="R36" s="623" t="s">
        <v>135</v>
      </c>
      <c r="S36" s="626"/>
      <c r="T36" s="626"/>
      <c r="U36" s="626"/>
      <c r="V36" s="626"/>
      <c r="W36" s="626"/>
      <c r="X36" s="626"/>
      <c r="Y36" s="627"/>
      <c r="Z36" s="685" t="s">
        <v>127</v>
      </c>
      <c r="AA36" s="685"/>
      <c r="AB36" s="685"/>
      <c r="AC36" s="685"/>
      <c r="AD36" s="686" t="s">
        <v>243</v>
      </c>
      <c r="AE36" s="686"/>
      <c r="AF36" s="686"/>
      <c r="AG36" s="686"/>
      <c r="AH36" s="686"/>
      <c r="AI36" s="686"/>
      <c r="AJ36" s="686"/>
      <c r="AK36" s="686"/>
      <c r="AL36" s="628" t="s">
        <v>243</v>
      </c>
      <c r="AM36" s="629"/>
      <c r="AN36" s="629"/>
      <c r="AO36" s="687"/>
      <c r="AQ36" s="660" t="s">
        <v>329</v>
      </c>
      <c r="AR36" s="661"/>
      <c r="AS36" s="661"/>
      <c r="AT36" s="661"/>
      <c r="AU36" s="661"/>
      <c r="AV36" s="661"/>
      <c r="AW36" s="661"/>
      <c r="AX36" s="661"/>
      <c r="AY36" s="662"/>
      <c r="AZ36" s="623">
        <v>1561936</v>
      </c>
      <c r="BA36" s="626"/>
      <c r="BB36" s="626"/>
      <c r="BC36" s="626"/>
      <c r="BD36" s="624"/>
      <c r="BE36" s="624"/>
      <c r="BF36" s="663"/>
      <c r="BG36" s="667" t="s">
        <v>330</v>
      </c>
      <c r="BH36" s="664"/>
      <c r="BI36" s="664"/>
      <c r="BJ36" s="664"/>
      <c r="BK36" s="664"/>
      <c r="BL36" s="664"/>
      <c r="BM36" s="664"/>
      <c r="BN36" s="664"/>
      <c r="BO36" s="664"/>
      <c r="BP36" s="664"/>
      <c r="BQ36" s="664"/>
      <c r="BR36" s="664"/>
      <c r="BS36" s="664"/>
      <c r="BT36" s="664"/>
      <c r="BU36" s="665"/>
      <c r="BV36" s="623">
        <v>-933947</v>
      </c>
      <c r="BW36" s="626"/>
      <c r="BX36" s="626"/>
      <c r="BY36" s="626"/>
      <c r="BZ36" s="626"/>
      <c r="CA36" s="626"/>
      <c r="CB36" s="666"/>
      <c r="CD36" s="667" t="s">
        <v>331</v>
      </c>
      <c r="CE36" s="664"/>
      <c r="CF36" s="664"/>
      <c r="CG36" s="664"/>
      <c r="CH36" s="664"/>
      <c r="CI36" s="664"/>
      <c r="CJ36" s="664"/>
      <c r="CK36" s="664"/>
      <c r="CL36" s="664"/>
      <c r="CM36" s="664"/>
      <c r="CN36" s="664"/>
      <c r="CO36" s="664"/>
      <c r="CP36" s="664"/>
      <c r="CQ36" s="665"/>
      <c r="CR36" s="623">
        <v>7685971</v>
      </c>
      <c r="CS36" s="626"/>
      <c r="CT36" s="626"/>
      <c r="CU36" s="626"/>
      <c r="CV36" s="626"/>
      <c r="CW36" s="626"/>
      <c r="CX36" s="626"/>
      <c r="CY36" s="627"/>
      <c r="CZ36" s="628">
        <v>5.5</v>
      </c>
      <c r="DA36" s="657"/>
      <c r="DB36" s="657"/>
      <c r="DC36" s="658"/>
      <c r="DD36" s="631">
        <v>6501413</v>
      </c>
      <c r="DE36" s="626"/>
      <c r="DF36" s="626"/>
      <c r="DG36" s="626"/>
      <c r="DH36" s="626"/>
      <c r="DI36" s="626"/>
      <c r="DJ36" s="626"/>
      <c r="DK36" s="627"/>
      <c r="DL36" s="631">
        <v>5094003</v>
      </c>
      <c r="DM36" s="626"/>
      <c r="DN36" s="626"/>
      <c r="DO36" s="626"/>
      <c r="DP36" s="626"/>
      <c r="DQ36" s="626"/>
      <c r="DR36" s="626"/>
      <c r="DS36" s="626"/>
      <c r="DT36" s="626"/>
      <c r="DU36" s="626"/>
      <c r="DV36" s="627"/>
      <c r="DW36" s="628">
        <v>5.8</v>
      </c>
      <c r="DX36" s="657"/>
      <c r="DY36" s="657"/>
      <c r="DZ36" s="657"/>
      <c r="EA36" s="657"/>
      <c r="EB36" s="657"/>
      <c r="EC36" s="659"/>
    </row>
    <row r="37" spans="2:133" ht="11.25" customHeight="1" x14ac:dyDescent="0.15">
      <c r="B37" s="620" t="s">
        <v>332</v>
      </c>
      <c r="C37" s="621"/>
      <c r="D37" s="621"/>
      <c r="E37" s="621"/>
      <c r="F37" s="621"/>
      <c r="G37" s="621"/>
      <c r="H37" s="621"/>
      <c r="I37" s="621"/>
      <c r="J37" s="621"/>
      <c r="K37" s="621"/>
      <c r="L37" s="621"/>
      <c r="M37" s="621"/>
      <c r="N37" s="621"/>
      <c r="O37" s="621"/>
      <c r="P37" s="621"/>
      <c r="Q37" s="622"/>
      <c r="R37" s="623" t="s">
        <v>127</v>
      </c>
      <c r="S37" s="626"/>
      <c r="T37" s="626"/>
      <c r="U37" s="626"/>
      <c r="V37" s="626"/>
      <c r="W37" s="626"/>
      <c r="X37" s="626"/>
      <c r="Y37" s="627"/>
      <c r="Z37" s="685" t="s">
        <v>243</v>
      </c>
      <c r="AA37" s="685"/>
      <c r="AB37" s="685"/>
      <c r="AC37" s="685"/>
      <c r="AD37" s="686" t="s">
        <v>243</v>
      </c>
      <c r="AE37" s="686"/>
      <c r="AF37" s="686"/>
      <c r="AG37" s="686"/>
      <c r="AH37" s="686"/>
      <c r="AI37" s="686"/>
      <c r="AJ37" s="686"/>
      <c r="AK37" s="686"/>
      <c r="AL37" s="628" t="s">
        <v>135</v>
      </c>
      <c r="AM37" s="629"/>
      <c r="AN37" s="629"/>
      <c r="AO37" s="687"/>
      <c r="AQ37" s="660" t="s">
        <v>333</v>
      </c>
      <c r="AR37" s="661"/>
      <c r="AS37" s="661"/>
      <c r="AT37" s="661"/>
      <c r="AU37" s="661"/>
      <c r="AV37" s="661"/>
      <c r="AW37" s="661"/>
      <c r="AX37" s="661"/>
      <c r="AY37" s="662"/>
      <c r="AZ37" s="623">
        <v>1211467</v>
      </c>
      <c r="BA37" s="626"/>
      <c r="BB37" s="626"/>
      <c r="BC37" s="626"/>
      <c r="BD37" s="624"/>
      <c r="BE37" s="624"/>
      <c r="BF37" s="663"/>
      <c r="BG37" s="667" t="s">
        <v>334</v>
      </c>
      <c r="BH37" s="664"/>
      <c r="BI37" s="664"/>
      <c r="BJ37" s="664"/>
      <c r="BK37" s="664"/>
      <c r="BL37" s="664"/>
      <c r="BM37" s="664"/>
      <c r="BN37" s="664"/>
      <c r="BO37" s="664"/>
      <c r="BP37" s="664"/>
      <c r="BQ37" s="664"/>
      <c r="BR37" s="664"/>
      <c r="BS37" s="664"/>
      <c r="BT37" s="664"/>
      <c r="BU37" s="665"/>
      <c r="BV37" s="623">
        <v>65415</v>
      </c>
      <c r="BW37" s="626"/>
      <c r="BX37" s="626"/>
      <c r="BY37" s="626"/>
      <c r="BZ37" s="626"/>
      <c r="CA37" s="626"/>
      <c r="CB37" s="666"/>
      <c r="CD37" s="667" t="s">
        <v>335</v>
      </c>
      <c r="CE37" s="664"/>
      <c r="CF37" s="664"/>
      <c r="CG37" s="664"/>
      <c r="CH37" s="664"/>
      <c r="CI37" s="664"/>
      <c r="CJ37" s="664"/>
      <c r="CK37" s="664"/>
      <c r="CL37" s="664"/>
      <c r="CM37" s="664"/>
      <c r="CN37" s="664"/>
      <c r="CO37" s="664"/>
      <c r="CP37" s="664"/>
      <c r="CQ37" s="665"/>
      <c r="CR37" s="623">
        <v>9118</v>
      </c>
      <c r="CS37" s="624"/>
      <c r="CT37" s="624"/>
      <c r="CU37" s="624"/>
      <c r="CV37" s="624"/>
      <c r="CW37" s="624"/>
      <c r="CX37" s="624"/>
      <c r="CY37" s="625"/>
      <c r="CZ37" s="628">
        <v>0</v>
      </c>
      <c r="DA37" s="657"/>
      <c r="DB37" s="657"/>
      <c r="DC37" s="658"/>
      <c r="DD37" s="631">
        <v>9118</v>
      </c>
      <c r="DE37" s="624"/>
      <c r="DF37" s="624"/>
      <c r="DG37" s="624"/>
      <c r="DH37" s="624"/>
      <c r="DI37" s="624"/>
      <c r="DJ37" s="624"/>
      <c r="DK37" s="625"/>
      <c r="DL37" s="631">
        <v>9118</v>
      </c>
      <c r="DM37" s="624"/>
      <c r="DN37" s="624"/>
      <c r="DO37" s="624"/>
      <c r="DP37" s="624"/>
      <c r="DQ37" s="624"/>
      <c r="DR37" s="624"/>
      <c r="DS37" s="624"/>
      <c r="DT37" s="624"/>
      <c r="DU37" s="624"/>
      <c r="DV37" s="625"/>
      <c r="DW37" s="628">
        <v>0</v>
      </c>
      <c r="DX37" s="657"/>
      <c r="DY37" s="657"/>
      <c r="DZ37" s="657"/>
      <c r="EA37" s="657"/>
      <c r="EB37" s="657"/>
      <c r="EC37" s="659"/>
    </row>
    <row r="38" spans="2:133" ht="11.25" customHeight="1" x14ac:dyDescent="0.15">
      <c r="B38" s="635" t="s">
        <v>336</v>
      </c>
      <c r="C38" s="636"/>
      <c r="D38" s="636"/>
      <c r="E38" s="636"/>
      <c r="F38" s="636"/>
      <c r="G38" s="636"/>
      <c r="H38" s="636"/>
      <c r="I38" s="636"/>
      <c r="J38" s="636"/>
      <c r="K38" s="636"/>
      <c r="L38" s="636"/>
      <c r="M38" s="636"/>
      <c r="N38" s="636"/>
      <c r="O38" s="636"/>
      <c r="P38" s="636"/>
      <c r="Q38" s="637"/>
      <c r="R38" s="638">
        <v>144856139</v>
      </c>
      <c r="S38" s="675"/>
      <c r="T38" s="675"/>
      <c r="U38" s="675"/>
      <c r="V38" s="675"/>
      <c r="W38" s="675"/>
      <c r="X38" s="675"/>
      <c r="Y38" s="680"/>
      <c r="Z38" s="681">
        <v>100</v>
      </c>
      <c r="AA38" s="681"/>
      <c r="AB38" s="681"/>
      <c r="AC38" s="681"/>
      <c r="AD38" s="682">
        <v>88486278</v>
      </c>
      <c r="AE38" s="682"/>
      <c r="AF38" s="682"/>
      <c r="AG38" s="682"/>
      <c r="AH38" s="682"/>
      <c r="AI38" s="682"/>
      <c r="AJ38" s="682"/>
      <c r="AK38" s="682"/>
      <c r="AL38" s="641">
        <v>100</v>
      </c>
      <c r="AM38" s="683"/>
      <c r="AN38" s="683"/>
      <c r="AO38" s="684"/>
      <c r="AQ38" s="660" t="s">
        <v>337</v>
      </c>
      <c r="AR38" s="661"/>
      <c r="AS38" s="661"/>
      <c r="AT38" s="661"/>
      <c r="AU38" s="661"/>
      <c r="AV38" s="661"/>
      <c r="AW38" s="661"/>
      <c r="AX38" s="661"/>
      <c r="AY38" s="662"/>
      <c r="AZ38" s="623">
        <v>202766</v>
      </c>
      <c r="BA38" s="626"/>
      <c r="BB38" s="626"/>
      <c r="BC38" s="626"/>
      <c r="BD38" s="624"/>
      <c r="BE38" s="624"/>
      <c r="BF38" s="663"/>
      <c r="BG38" s="667" t="s">
        <v>338</v>
      </c>
      <c r="BH38" s="664"/>
      <c r="BI38" s="664"/>
      <c r="BJ38" s="664"/>
      <c r="BK38" s="664"/>
      <c r="BL38" s="664"/>
      <c r="BM38" s="664"/>
      <c r="BN38" s="664"/>
      <c r="BO38" s="664"/>
      <c r="BP38" s="664"/>
      <c r="BQ38" s="664"/>
      <c r="BR38" s="664"/>
      <c r="BS38" s="664"/>
      <c r="BT38" s="664"/>
      <c r="BU38" s="665"/>
      <c r="BV38" s="623">
        <v>96994</v>
      </c>
      <c r="BW38" s="626"/>
      <c r="BX38" s="626"/>
      <c r="BY38" s="626"/>
      <c r="BZ38" s="626"/>
      <c r="CA38" s="626"/>
      <c r="CB38" s="666"/>
      <c r="CD38" s="667" t="s">
        <v>339</v>
      </c>
      <c r="CE38" s="664"/>
      <c r="CF38" s="664"/>
      <c r="CG38" s="664"/>
      <c r="CH38" s="664"/>
      <c r="CI38" s="664"/>
      <c r="CJ38" s="664"/>
      <c r="CK38" s="664"/>
      <c r="CL38" s="664"/>
      <c r="CM38" s="664"/>
      <c r="CN38" s="664"/>
      <c r="CO38" s="664"/>
      <c r="CP38" s="664"/>
      <c r="CQ38" s="665"/>
      <c r="CR38" s="623">
        <v>11138315</v>
      </c>
      <c r="CS38" s="626"/>
      <c r="CT38" s="626"/>
      <c r="CU38" s="626"/>
      <c r="CV38" s="626"/>
      <c r="CW38" s="626"/>
      <c r="CX38" s="626"/>
      <c r="CY38" s="627"/>
      <c r="CZ38" s="628">
        <v>8</v>
      </c>
      <c r="DA38" s="657"/>
      <c r="DB38" s="657"/>
      <c r="DC38" s="658"/>
      <c r="DD38" s="631">
        <v>9537942</v>
      </c>
      <c r="DE38" s="626"/>
      <c r="DF38" s="626"/>
      <c r="DG38" s="626"/>
      <c r="DH38" s="626"/>
      <c r="DI38" s="626"/>
      <c r="DJ38" s="626"/>
      <c r="DK38" s="627"/>
      <c r="DL38" s="631">
        <v>8063775</v>
      </c>
      <c r="DM38" s="626"/>
      <c r="DN38" s="626"/>
      <c r="DO38" s="626"/>
      <c r="DP38" s="626"/>
      <c r="DQ38" s="626"/>
      <c r="DR38" s="626"/>
      <c r="DS38" s="626"/>
      <c r="DT38" s="626"/>
      <c r="DU38" s="626"/>
      <c r="DV38" s="627"/>
      <c r="DW38" s="628">
        <v>9.1</v>
      </c>
      <c r="DX38" s="657"/>
      <c r="DY38" s="657"/>
      <c r="DZ38" s="657"/>
      <c r="EA38" s="657"/>
      <c r="EB38" s="657"/>
      <c r="EC38" s="659"/>
    </row>
    <row r="39" spans="2:133" ht="11.25" customHeight="1" x14ac:dyDescent="0.15">
      <c r="AQ39" s="660" t="s">
        <v>340</v>
      </c>
      <c r="AR39" s="661"/>
      <c r="AS39" s="661"/>
      <c r="AT39" s="661"/>
      <c r="AU39" s="661"/>
      <c r="AV39" s="661"/>
      <c r="AW39" s="661"/>
      <c r="AX39" s="661"/>
      <c r="AY39" s="662"/>
      <c r="AZ39" s="623" t="s">
        <v>243</v>
      </c>
      <c r="BA39" s="626"/>
      <c r="BB39" s="626"/>
      <c r="BC39" s="626"/>
      <c r="BD39" s="624"/>
      <c r="BE39" s="624"/>
      <c r="BF39" s="663"/>
      <c r="BG39" s="668" t="s">
        <v>341</v>
      </c>
      <c r="BH39" s="669"/>
      <c r="BI39" s="669"/>
      <c r="BJ39" s="669"/>
      <c r="BK39" s="669"/>
      <c r="BL39" s="235"/>
      <c r="BM39" s="664" t="s">
        <v>342</v>
      </c>
      <c r="BN39" s="664"/>
      <c r="BO39" s="664"/>
      <c r="BP39" s="664"/>
      <c r="BQ39" s="664"/>
      <c r="BR39" s="664"/>
      <c r="BS39" s="664"/>
      <c r="BT39" s="664"/>
      <c r="BU39" s="665"/>
      <c r="BV39" s="623">
        <v>101</v>
      </c>
      <c r="BW39" s="626"/>
      <c r="BX39" s="626"/>
      <c r="BY39" s="626"/>
      <c r="BZ39" s="626"/>
      <c r="CA39" s="626"/>
      <c r="CB39" s="666"/>
      <c r="CD39" s="667" t="s">
        <v>343</v>
      </c>
      <c r="CE39" s="664"/>
      <c r="CF39" s="664"/>
      <c r="CG39" s="664"/>
      <c r="CH39" s="664"/>
      <c r="CI39" s="664"/>
      <c r="CJ39" s="664"/>
      <c r="CK39" s="664"/>
      <c r="CL39" s="664"/>
      <c r="CM39" s="664"/>
      <c r="CN39" s="664"/>
      <c r="CO39" s="664"/>
      <c r="CP39" s="664"/>
      <c r="CQ39" s="665"/>
      <c r="CR39" s="623">
        <v>1312539</v>
      </c>
      <c r="CS39" s="624"/>
      <c r="CT39" s="624"/>
      <c r="CU39" s="624"/>
      <c r="CV39" s="624"/>
      <c r="CW39" s="624"/>
      <c r="CX39" s="624"/>
      <c r="CY39" s="625"/>
      <c r="CZ39" s="628">
        <v>0.9</v>
      </c>
      <c r="DA39" s="657"/>
      <c r="DB39" s="657"/>
      <c r="DC39" s="658"/>
      <c r="DD39" s="631">
        <v>1277800</v>
      </c>
      <c r="DE39" s="624"/>
      <c r="DF39" s="624"/>
      <c r="DG39" s="624"/>
      <c r="DH39" s="624"/>
      <c r="DI39" s="624"/>
      <c r="DJ39" s="624"/>
      <c r="DK39" s="625"/>
      <c r="DL39" s="631" t="s">
        <v>243</v>
      </c>
      <c r="DM39" s="624"/>
      <c r="DN39" s="624"/>
      <c r="DO39" s="624"/>
      <c r="DP39" s="624"/>
      <c r="DQ39" s="624"/>
      <c r="DR39" s="624"/>
      <c r="DS39" s="624"/>
      <c r="DT39" s="624"/>
      <c r="DU39" s="624"/>
      <c r="DV39" s="625"/>
      <c r="DW39" s="628" t="s">
        <v>243</v>
      </c>
      <c r="DX39" s="657"/>
      <c r="DY39" s="657"/>
      <c r="DZ39" s="657"/>
      <c r="EA39" s="657"/>
      <c r="EB39" s="657"/>
      <c r="EC39" s="659"/>
    </row>
    <row r="40" spans="2:133" ht="11.25" customHeight="1" x14ac:dyDescent="0.15">
      <c r="AQ40" s="660" t="s">
        <v>344</v>
      </c>
      <c r="AR40" s="661"/>
      <c r="AS40" s="661"/>
      <c r="AT40" s="661"/>
      <c r="AU40" s="661"/>
      <c r="AV40" s="661"/>
      <c r="AW40" s="661"/>
      <c r="AX40" s="661"/>
      <c r="AY40" s="662"/>
      <c r="AZ40" s="623">
        <v>3160000</v>
      </c>
      <c r="BA40" s="626"/>
      <c r="BB40" s="626"/>
      <c r="BC40" s="626"/>
      <c r="BD40" s="624"/>
      <c r="BE40" s="624"/>
      <c r="BF40" s="663"/>
      <c r="BG40" s="668"/>
      <c r="BH40" s="669"/>
      <c r="BI40" s="669"/>
      <c r="BJ40" s="669"/>
      <c r="BK40" s="669"/>
      <c r="BL40" s="235"/>
      <c r="BM40" s="664" t="s">
        <v>345</v>
      </c>
      <c r="BN40" s="664"/>
      <c r="BO40" s="664"/>
      <c r="BP40" s="664"/>
      <c r="BQ40" s="664"/>
      <c r="BR40" s="664"/>
      <c r="BS40" s="664"/>
      <c r="BT40" s="664"/>
      <c r="BU40" s="665"/>
      <c r="BV40" s="623" t="s">
        <v>127</v>
      </c>
      <c r="BW40" s="626"/>
      <c r="BX40" s="626"/>
      <c r="BY40" s="626"/>
      <c r="BZ40" s="626"/>
      <c r="CA40" s="626"/>
      <c r="CB40" s="666"/>
      <c r="CD40" s="667" t="s">
        <v>346</v>
      </c>
      <c r="CE40" s="664"/>
      <c r="CF40" s="664"/>
      <c r="CG40" s="664"/>
      <c r="CH40" s="664"/>
      <c r="CI40" s="664"/>
      <c r="CJ40" s="664"/>
      <c r="CK40" s="664"/>
      <c r="CL40" s="664"/>
      <c r="CM40" s="664"/>
      <c r="CN40" s="664"/>
      <c r="CO40" s="664"/>
      <c r="CP40" s="664"/>
      <c r="CQ40" s="665"/>
      <c r="CR40" s="623">
        <v>1317545</v>
      </c>
      <c r="CS40" s="626"/>
      <c r="CT40" s="626"/>
      <c r="CU40" s="626"/>
      <c r="CV40" s="626"/>
      <c r="CW40" s="626"/>
      <c r="CX40" s="626"/>
      <c r="CY40" s="627"/>
      <c r="CZ40" s="628">
        <v>1</v>
      </c>
      <c r="DA40" s="657"/>
      <c r="DB40" s="657"/>
      <c r="DC40" s="658"/>
      <c r="DD40" s="631">
        <v>400645</v>
      </c>
      <c r="DE40" s="626"/>
      <c r="DF40" s="626"/>
      <c r="DG40" s="626"/>
      <c r="DH40" s="626"/>
      <c r="DI40" s="626"/>
      <c r="DJ40" s="626"/>
      <c r="DK40" s="627"/>
      <c r="DL40" s="631" t="s">
        <v>127</v>
      </c>
      <c r="DM40" s="626"/>
      <c r="DN40" s="626"/>
      <c r="DO40" s="626"/>
      <c r="DP40" s="626"/>
      <c r="DQ40" s="626"/>
      <c r="DR40" s="626"/>
      <c r="DS40" s="626"/>
      <c r="DT40" s="626"/>
      <c r="DU40" s="626"/>
      <c r="DV40" s="627"/>
      <c r="DW40" s="628" t="s">
        <v>127</v>
      </c>
      <c r="DX40" s="657"/>
      <c r="DY40" s="657"/>
      <c r="DZ40" s="657"/>
      <c r="EA40" s="657"/>
      <c r="EB40" s="657"/>
      <c r="EC40" s="659"/>
    </row>
    <row r="41" spans="2:133" ht="11.25" customHeight="1" x14ac:dyDescent="0.15">
      <c r="AQ41" s="672" t="s">
        <v>347</v>
      </c>
      <c r="AR41" s="673"/>
      <c r="AS41" s="673"/>
      <c r="AT41" s="673"/>
      <c r="AU41" s="673"/>
      <c r="AV41" s="673"/>
      <c r="AW41" s="673"/>
      <c r="AX41" s="673"/>
      <c r="AY41" s="674"/>
      <c r="AZ41" s="638">
        <v>7775549</v>
      </c>
      <c r="BA41" s="675"/>
      <c r="BB41" s="675"/>
      <c r="BC41" s="675"/>
      <c r="BD41" s="639"/>
      <c r="BE41" s="639"/>
      <c r="BF41" s="676"/>
      <c r="BG41" s="670"/>
      <c r="BH41" s="671"/>
      <c r="BI41" s="671"/>
      <c r="BJ41" s="671"/>
      <c r="BK41" s="671"/>
      <c r="BL41" s="236"/>
      <c r="BM41" s="677" t="s">
        <v>348</v>
      </c>
      <c r="BN41" s="677"/>
      <c r="BO41" s="677"/>
      <c r="BP41" s="677"/>
      <c r="BQ41" s="677"/>
      <c r="BR41" s="677"/>
      <c r="BS41" s="677"/>
      <c r="BT41" s="677"/>
      <c r="BU41" s="678"/>
      <c r="BV41" s="638">
        <v>277</v>
      </c>
      <c r="BW41" s="675"/>
      <c r="BX41" s="675"/>
      <c r="BY41" s="675"/>
      <c r="BZ41" s="675"/>
      <c r="CA41" s="675"/>
      <c r="CB41" s="679"/>
      <c r="CD41" s="667" t="s">
        <v>349</v>
      </c>
      <c r="CE41" s="664"/>
      <c r="CF41" s="664"/>
      <c r="CG41" s="664"/>
      <c r="CH41" s="664"/>
      <c r="CI41" s="664"/>
      <c r="CJ41" s="664"/>
      <c r="CK41" s="664"/>
      <c r="CL41" s="664"/>
      <c r="CM41" s="664"/>
      <c r="CN41" s="664"/>
      <c r="CO41" s="664"/>
      <c r="CP41" s="664"/>
      <c r="CQ41" s="665"/>
      <c r="CR41" s="623" t="s">
        <v>127</v>
      </c>
      <c r="CS41" s="624"/>
      <c r="CT41" s="624"/>
      <c r="CU41" s="624"/>
      <c r="CV41" s="624"/>
      <c r="CW41" s="624"/>
      <c r="CX41" s="624"/>
      <c r="CY41" s="625"/>
      <c r="CZ41" s="628" t="s">
        <v>243</v>
      </c>
      <c r="DA41" s="657"/>
      <c r="DB41" s="657"/>
      <c r="DC41" s="658"/>
      <c r="DD41" s="631" t="s">
        <v>127</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351</v>
      </c>
      <c r="CE42" s="621"/>
      <c r="CF42" s="621"/>
      <c r="CG42" s="621"/>
      <c r="CH42" s="621"/>
      <c r="CI42" s="621"/>
      <c r="CJ42" s="621"/>
      <c r="CK42" s="621"/>
      <c r="CL42" s="621"/>
      <c r="CM42" s="621"/>
      <c r="CN42" s="621"/>
      <c r="CO42" s="621"/>
      <c r="CP42" s="621"/>
      <c r="CQ42" s="622"/>
      <c r="CR42" s="623">
        <v>10694793</v>
      </c>
      <c r="CS42" s="626"/>
      <c r="CT42" s="626"/>
      <c r="CU42" s="626"/>
      <c r="CV42" s="626"/>
      <c r="CW42" s="626"/>
      <c r="CX42" s="626"/>
      <c r="CY42" s="627"/>
      <c r="CZ42" s="628">
        <v>7.7</v>
      </c>
      <c r="DA42" s="629"/>
      <c r="DB42" s="629"/>
      <c r="DC42" s="630"/>
      <c r="DD42" s="631">
        <v>6251518</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353</v>
      </c>
      <c r="CE43" s="621"/>
      <c r="CF43" s="621"/>
      <c r="CG43" s="621"/>
      <c r="CH43" s="621"/>
      <c r="CI43" s="621"/>
      <c r="CJ43" s="621"/>
      <c r="CK43" s="621"/>
      <c r="CL43" s="621"/>
      <c r="CM43" s="621"/>
      <c r="CN43" s="621"/>
      <c r="CO43" s="621"/>
      <c r="CP43" s="621"/>
      <c r="CQ43" s="622"/>
      <c r="CR43" s="623">
        <v>1069117</v>
      </c>
      <c r="CS43" s="624"/>
      <c r="CT43" s="624"/>
      <c r="CU43" s="624"/>
      <c r="CV43" s="624"/>
      <c r="CW43" s="624"/>
      <c r="CX43" s="624"/>
      <c r="CY43" s="625"/>
      <c r="CZ43" s="628">
        <v>0.8</v>
      </c>
      <c r="DA43" s="657"/>
      <c r="DB43" s="657"/>
      <c r="DC43" s="658"/>
      <c r="DD43" s="631">
        <v>1066590</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354</v>
      </c>
      <c r="CD44" s="651" t="s">
        <v>305</v>
      </c>
      <c r="CE44" s="652"/>
      <c r="CF44" s="620" t="s">
        <v>355</v>
      </c>
      <c r="CG44" s="621"/>
      <c r="CH44" s="621"/>
      <c r="CI44" s="621"/>
      <c r="CJ44" s="621"/>
      <c r="CK44" s="621"/>
      <c r="CL44" s="621"/>
      <c r="CM44" s="621"/>
      <c r="CN44" s="621"/>
      <c r="CO44" s="621"/>
      <c r="CP44" s="621"/>
      <c r="CQ44" s="622"/>
      <c r="CR44" s="623">
        <v>10694793</v>
      </c>
      <c r="CS44" s="626"/>
      <c r="CT44" s="626"/>
      <c r="CU44" s="626"/>
      <c r="CV44" s="626"/>
      <c r="CW44" s="626"/>
      <c r="CX44" s="626"/>
      <c r="CY44" s="627"/>
      <c r="CZ44" s="628">
        <v>7.7</v>
      </c>
      <c r="DA44" s="629"/>
      <c r="DB44" s="629"/>
      <c r="DC44" s="630"/>
      <c r="DD44" s="631">
        <v>6251518</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356</v>
      </c>
      <c r="CG45" s="621"/>
      <c r="CH45" s="621"/>
      <c r="CI45" s="621"/>
      <c r="CJ45" s="621"/>
      <c r="CK45" s="621"/>
      <c r="CL45" s="621"/>
      <c r="CM45" s="621"/>
      <c r="CN45" s="621"/>
      <c r="CO45" s="621"/>
      <c r="CP45" s="621"/>
      <c r="CQ45" s="622"/>
      <c r="CR45" s="623">
        <v>1067404</v>
      </c>
      <c r="CS45" s="624"/>
      <c r="CT45" s="624"/>
      <c r="CU45" s="624"/>
      <c r="CV45" s="624"/>
      <c r="CW45" s="624"/>
      <c r="CX45" s="624"/>
      <c r="CY45" s="625"/>
      <c r="CZ45" s="628">
        <v>0.8</v>
      </c>
      <c r="DA45" s="657"/>
      <c r="DB45" s="657"/>
      <c r="DC45" s="658"/>
      <c r="DD45" s="631">
        <v>163134</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357</v>
      </c>
      <c r="CG46" s="621"/>
      <c r="CH46" s="621"/>
      <c r="CI46" s="621"/>
      <c r="CJ46" s="621"/>
      <c r="CK46" s="621"/>
      <c r="CL46" s="621"/>
      <c r="CM46" s="621"/>
      <c r="CN46" s="621"/>
      <c r="CO46" s="621"/>
      <c r="CP46" s="621"/>
      <c r="CQ46" s="622"/>
      <c r="CR46" s="623">
        <v>9463470</v>
      </c>
      <c r="CS46" s="626"/>
      <c r="CT46" s="626"/>
      <c r="CU46" s="626"/>
      <c r="CV46" s="626"/>
      <c r="CW46" s="626"/>
      <c r="CX46" s="626"/>
      <c r="CY46" s="627"/>
      <c r="CZ46" s="628">
        <v>6.8</v>
      </c>
      <c r="DA46" s="629"/>
      <c r="DB46" s="629"/>
      <c r="DC46" s="630"/>
      <c r="DD46" s="631">
        <v>5928971</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358</v>
      </c>
      <c r="CG47" s="621"/>
      <c r="CH47" s="621"/>
      <c r="CI47" s="621"/>
      <c r="CJ47" s="621"/>
      <c r="CK47" s="621"/>
      <c r="CL47" s="621"/>
      <c r="CM47" s="621"/>
      <c r="CN47" s="621"/>
      <c r="CO47" s="621"/>
      <c r="CP47" s="621"/>
      <c r="CQ47" s="622"/>
      <c r="CR47" s="623" t="s">
        <v>243</v>
      </c>
      <c r="CS47" s="624"/>
      <c r="CT47" s="624"/>
      <c r="CU47" s="624"/>
      <c r="CV47" s="624"/>
      <c r="CW47" s="624"/>
      <c r="CX47" s="624"/>
      <c r="CY47" s="625"/>
      <c r="CZ47" s="628" t="s">
        <v>127</v>
      </c>
      <c r="DA47" s="657"/>
      <c r="DB47" s="657"/>
      <c r="DC47" s="658"/>
      <c r="DD47" s="631" t="s">
        <v>127</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359</v>
      </c>
      <c r="CG48" s="621"/>
      <c r="CH48" s="621"/>
      <c r="CI48" s="621"/>
      <c r="CJ48" s="621"/>
      <c r="CK48" s="621"/>
      <c r="CL48" s="621"/>
      <c r="CM48" s="621"/>
      <c r="CN48" s="621"/>
      <c r="CO48" s="621"/>
      <c r="CP48" s="621"/>
      <c r="CQ48" s="622"/>
      <c r="CR48" s="623" t="s">
        <v>243</v>
      </c>
      <c r="CS48" s="626"/>
      <c r="CT48" s="626"/>
      <c r="CU48" s="626"/>
      <c r="CV48" s="626"/>
      <c r="CW48" s="626"/>
      <c r="CX48" s="626"/>
      <c r="CY48" s="627"/>
      <c r="CZ48" s="628" t="s">
        <v>243</v>
      </c>
      <c r="DA48" s="629"/>
      <c r="DB48" s="629"/>
      <c r="DC48" s="630"/>
      <c r="DD48" s="631" t="s">
        <v>135</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360</v>
      </c>
      <c r="CE49" s="636"/>
      <c r="CF49" s="636"/>
      <c r="CG49" s="636"/>
      <c r="CH49" s="636"/>
      <c r="CI49" s="636"/>
      <c r="CJ49" s="636"/>
      <c r="CK49" s="636"/>
      <c r="CL49" s="636"/>
      <c r="CM49" s="636"/>
      <c r="CN49" s="636"/>
      <c r="CO49" s="636"/>
      <c r="CP49" s="636"/>
      <c r="CQ49" s="637"/>
      <c r="CR49" s="638">
        <v>138593849</v>
      </c>
      <c r="CS49" s="639"/>
      <c r="CT49" s="639"/>
      <c r="CU49" s="639"/>
      <c r="CV49" s="639"/>
      <c r="CW49" s="639"/>
      <c r="CX49" s="639"/>
      <c r="CY49" s="640"/>
      <c r="CZ49" s="641">
        <v>100</v>
      </c>
      <c r="DA49" s="642"/>
      <c r="DB49" s="642"/>
      <c r="DC49" s="643"/>
      <c r="DD49" s="644">
        <v>91961289</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GuAnakOm9FY86rMK4Gxso4N/l3SeuWgJ+Jdayg3EQsJ5lhhkNWeZRp2TSO/v9k6viVaseu2KgRuWu1mZdAryVw==" saltValue="PKsn2iqMS0e29R4+qPyuF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362</v>
      </c>
      <c r="DK2" s="1162"/>
      <c r="DL2" s="1162"/>
      <c r="DM2" s="1162"/>
      <c r="DN2" s="1162"/>
      <c r="DO2" s="1163"/>
      <c r="DP2" s="249"/>
      <c r="DQ2" s="1161" t="s">
        <v>363</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364</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366</v>
      </c>
      <c r="B5" s="1047"/>
      <c r="C5" s="1047"/>
      <c r="D5" s="1047"/>
      <c r="E5" s="1047"/>
      <c r="F5" s="1047"/>
      <c r="G5" s="1047"/>
      <c r="H5" s="1047"/>
      <c r="I5" s="1047"/>
      <c r="J5" s="1047"/>
      <c r="K5" s="1047"/>
      <c r="L5" s="1047"/>
      <c r="M5" s="1047"/>
      <c r="N5" s="1047"/>
      <c r="O5" s="1047"/>
      <c r="P5" s="1048"/>
      <c r="Q5" s="1052" t="s">
        <v>367</v>
      </c>
      <c r="R5" s="1053"/>
      <c r="S5" s="1053"/>
      <c r="T5" s="1053"/>
      <c r="U5" s="1054"/>
      <c r="V5" s="1052" t="s">
        <v>368</v>
      </c>
      <c r="W5" s="1053"/>
      <c r="X5" s="1053"/>
      <c r="Y5" s="1053"/>
      <c r="Z5" s="1054"/>
      <c r="AA5" s="1052" t="s">
        <v>369</v>
      </c>
      <c r="AB5" s="1053"/>
      <c r="AC5" s="1053"/>
      <c r="AD5" s="1053"/>
      <c r="AE5" s="1053"/>
      <c r="AF5" s="1164" t="s">
        <v>370</v>
      </c>
      <c r="AG5" s="1053"/>
      <c r="AH5" s="1053"/>
      <c r="AI5" s="1053"/>
      <c r="AJ5" s="1068"/>
      <c r="AK5" s="1053" t="s">
        <v>371</v>
      </c>
      <c r="AL5" s="1053"/>
      <c r="AM5" s="1053"/>
      <c r="AN5" s="1053"/>
      <c r="AO5" s="1054"/>
      <c r="AP5" s="1052" t="s">
        <v>372</v>
      </c>
      <c r="AQ5" s="1053"/>
      <c r="AR5" s="1053"/>
      <c r="AS5" s="1053"/>
      <c r="AT5" s="1054"/>
      <c r="AU5" s="1052" t="s">
        <v>373</v>
      </c>
      <c r="AV5" s="1053"/>
      <c r="AW5" s="1053"/>
      <c r="AX5" s="1053"/>
      <c r="AY5" s="1068"/>
      <c r="AZ5" s="256"/>
      <c r="BA5" s="256"/>
      <c r="BB5" s="256"/>
      <c r="BC5" s="256"/>
      <c r="BD5" s="256"/>
      <c r="BE5" s="257"/>
      <c r="BF5" s="257"/>
      <c r="BG5" s="257"/>
      <c r="BH5" s="257"/>
      <c r="BI5" s="257"/>
      <c r="BJ5" s="257"/>
      <c r="BK5" s="257"/>
      <c r="BL5" s="257"/>
      <c r="BM5" s="257"/>
      <c r="BN5" s="257"/>
      <c r="BO5" s="257"/>
      <c r="BP5" s="257"/>
      <c r="BQ5" s="1046" t="s">
        <v>374</v>
      </c>
      <c r="BR5" s="1047"/>
      <c r="BS5" s="1047"/>
      <c r="BT5" s="1047"/>
      <c r="BU5" s="1047"/>
      <c r="BV5" s="1047"/>
      <c r="BW5" s="1047"/>
      <c r="BX5" s="1047"/>
      <c r="BY5" s="1047"/>
      <c r="BZ5" s="1047"/>
      <c r="CA5" s="1047"/>
      <c r="CB5" s="1047"/>
      <c r="CC5" s="1047"/>
      <c r="CD5" s="1047"/>
      <c r="CE5" s="1047"/>
      <c r="CF5" s="1047"/>
      <c r="CG5" s="1048"/>
      <c r="CH5" s="1052" t="s">
        <v>375</v>
      </c>
      <c r="CI5" s="1053"/>
      <c r="CJ5" s="1053"/>
      <c r="CK5" s="1053"/>
      <c r="CL5" s="1054"/>
      <c r="CM5" s="1052" t="s">
        <v>376</v>
      </c>
      <c r="CN5" s="1053"/>
      <c r="CO5" s="1053"/>
      <c r="CP5" s="1053"/>
      <c r="CQ5" s="1054"/>
      <c r="CR5" s="1052" t="s">
        <v>377</v>
      </c>
      <c r="CS5" s="1053"/>
      <c r="CT5" s="1053"/>
      <c r="CU5" s="1053"/>
      <c r="CV5" s="1054"/>
      <c r="CW5" s="1052" t="s">
        <v>378</v>
      </c>
      <c r="CX5" s="1053"/>
      <c r="CY5" s="1053"/>
      <c r="CZ5" s="1053"/>
      <c r="DA5" s="1054"/>
      <c r="DB5" s="1052" t="s">
        <v>379</v>
      </c>
      <c r="DC5" s="1053"/>
      <c r="DD5" s="1053"/>
      <c r="DE5" s="1053"/>
      <c r="DF5" s="1054"/>
      <c r="DG5" s="1149" t="s">
        <v>380</v>
      </c>
      <c r="DH5" s="1150"/>
      <c r="DI5" s="1150"/>
      <c r="DJ5" s="1150"/>
      <c r="DK5" s="1151"/>
      <c r="DL5" s="1149" t="s">
        <v>381</v>
      </c>
      <c r="DM5" s="1150"/>
      <c r="DN5" s="1150"/>
      <c r="DO5" s="1150"/>
      <c r="DP5" s="1151"/>
      <c r="DQ5" s="1052" t="s">
        <v>382</v>
      </c>
      <c r="DR5" s="1053"/>
      <c r="DS5" s="1053"/>
      <c r="DT5" s="1053"/>
      <c r="DU5" s="1054"/>
      <c r="DV5" s="1052" t="s">
        <v>373</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383</v>
      </c>
      <c r="C7" s="1102"/>
      <c r="D7" s="1102"/>
      <c r="E7" s="1102"/>
      <c r="F7" s="1102"/>
      <c r="G7" s="1102"/>
      <c r="H7" s="1102"/>
      <c r="I7" s="1102"/>
      <c r="J7" s="1102"/>
      <c r="K7" s="1102"/>
      <c r="L7" s="1102"/>
      <c r="M7" s="1102"/>
      <c r="N7" s="1102"/>
      <c r="O7" s="1102"/>
      <c r="P7" s="1103"/>
      <c r="Q7" s="1155">
        <v>145085</v>
      </c>
      <c r="R7" s="1156"/>
      <c r="S7" s="1156"/>
      <c r="T7" s="1156"/>
      <c r="U7" s="1156"/>
      <c r="V7" s="1156">
        <v>138853</v>
      </c>
      <c r="W7" s="1156"/>
      <c r="X7" s="1156"/>
      <c r="Y7" s="1156"/>
      <c r="Z7" s="1156"/>
      <c r="AA7" s="1156">
        <v>6232</v>
      </c>
      <c r="AB7" s="1156"/>
      <c r="AC7" s="1156"/>
      <c r="AD7" s="1156"/>
      <c r="AE7" s="1157"/>
      <c r="AF7" s="1158">
        <v>4613</v>
      </c>
      <c r="AG7" s="1159"/>
      <c r="AH7" s="1159"/>
      <c r="AI7" s="1159"/>
      <c r="AJ7" s="1160"/>
      <c r="AK7" s="1142">
        <v>32</v>
      </c>
      <c r="AL7" s="1143"/>
      <c r="AM7" s="1143"/>
      <c r="AN7" s="1143"/>
      <c r="AO7" s="1143"/>
      <c r="AP7" s="1143">
        <v>57368</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574</v>
      </c>
      <c r="BT7" s="1147"/>
      <c r="BU7" s="1147"/>
      <c r="BV7" s="1147"/>
      <c r="BW7" s="1147"/>
      <c r="BX7" s="1147"/>
      <c r="BY7" s="1147"/>
      <c r="BZ7" s="1147"/>
      <c r="CA7" s="1147"/>
      <c r="CB7" s="1147"/>
      <c r="CC7" s="1147"/>
      <c r="CD7" s="1147"/>
      <c r="CE7" s="1147"/>
      <c r="CF7" s="1147"/>
      <c r="CG7" s="1148"/>
      <c r="CH7" s="1139">
        <v>-8</v>
      </c>
      <c r="CI7" s="1140"/>
      <c r="CJ7" s="1140"/>
      <c r="CK7" s="1140"/>
      <c r="CL7" s="1141"/>
      <c r="CM7" s="1139">
        <v>160</v>
      </c>
      <c r="CN7" s="1140"/>
      <c r="CO7" s="1140"/>
      <c r="CP7" s="1140"/>
      <c r="CQ7" s="1141"/>
      <c r="CR7" s="1139">
        <v>30</v>
      </c>
      <c r="CS7" s="1140"/>
      <c r="CT7" s="1140"/>
      <c r="CU7" s="1140"/>
      <c r="CV7" s="1141"/>
      <c r="CW7" s="1139">
        <v>0</v>
      </c>
      <c r="CX7" s="1140"/>
      <c r="CY7" s="1140"/>
      <c r="CZ7" s="1140"/>
      <c r="DA7" s="1141"/>
      <c r="DB7" s="1139">
        <v>0</v>
      </c>
      <c r="DC7" s="1140"/>
      <c r="DD7" s="1140"/>
      <c r="DE7" s="1140"/>
      <c r="DF7" s="1141"/>
      <c r="DG7" s="1139" t="s">
        <v>505</v>
      </c>
      <c r="DH7" s="1140"/>
      <c r="DI7" s="1140"/>
      <c r="DJ7" s="1140"/>
      <c r="DK7" s="1141"/>
      <c r="DL7" s="1139" t="s">
        <v>505</v>
      </c>
      <c r="DM7" s="1140"/>
      <c r="DN7" s="1140"/>
      <c r="DO7" s="1140"/>
      <c r="DP7" s="1141"/>
      <c r="DQ7" s="1139" t="s">
        <v>505</v>
      </c>
      <c r="DR7" s="1140"/>
      <c r="DS7" s="1140"/>
      <c r="DT7" s="1140"/>
      <c r="DU7" s="1141"/>
      <c r="DV7" s="1166"/>
      <c r="DW7" s="1167"/>
      <c r="DX7" s="1167"/>
      <c r="DY7" s="1167"/>
      <c r="DZ7" s="1168"/>
      <c r="EA7" s="254"/>
    </row>
    <row r="8" spans="1:131" s="255" customFormat="1" ht="26.25" customHeight="1" x14ac:dyDescent="0.15">
      <c r="A8" s="261">
        <v>2</v>
      </c>
      <c r="B8" s="1088"/>
      <c r="C8" s="1089"/>
      <c r="D8" s="1089"/>
      <c r="E8" s="1089"/>
      <c r="F8" s="1089"/>
      <c r="G8" s="1089"/>
      <c r="H8" s="1089"/>
      <c r="I8" s="1089"/>
      <c r="J8" s="1089"/>
      <c r="K8" s="1089"/>
      <c r="L8" s="1089"/>
      <c r="M8" s="1089"/>
      <c r="N8" s="1089"/>
      <c r="O8" s="1089"/>
      <c r="P8" s="1090"/>
      <c r="Q8" s="1094"/>
      <c r="R8" s="1095"/>
      <c r="S8" s="1095"/>
      <c r="T8" s="1095"/>
      <c r="U8" s="1095"/>
      <c r="V8" s="1095"/>
      <c r="W8" s="1095"/>
      <c r="X8" s="1095"/>
      <c r="Y8" s="1095"/>
      <c r="Z8" s="1095"/>
      <c r="AA8" s="1095"/>
      <c r="AB8" s="1095"/>
      <c r="AC8" s="1095"/>
      <c r="AD8" s="1095"/>
      <c r="AE8" s="1096"/>
      <c r="AF8" s="1070"/>
      <c r="AG8" s="1071"/>
      <c r="AH8" s="1071"/>
      <c r="AI8" s="1071"/>
      <c r="AJ8" s="1072"/>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575</v>
      </c>
      <c r="BT8" s="1066"/>
      <c r="BU8" s="1066"/>
      <c r="BV8" s="1066"/>
      <c r="BW8" s="1066"/>
      <c r="BX8" s="1066"/>
      <c r="BY8" s="1066"/>
      <c r="BZ8" s="1066"/>
      <c r="CA8" s="1066"/>
      <c r="CB8" s="1066"/>
      <c r="CC8" s="1066"/>
      <c r="CD8" s="1066"/>
      <c r="CE8" s="1066"/>
      <c r="CF8" s="1066"/>
      <c r="CG8" s="1067"/>
      <c r="CH8" s="1040">
        <v>61</v>
      </c>
      <c r="CI8" s="1041"/>
      <c r="CJ8" s="1041"/>
      <c r="CK8" s="1041"/>
      <c r="CL8" s="1042"/>
      <c r="CM8" s="1040">
        <v>1552</v>
      </c>
      <c r="CN8" s="1041"/>
      <c r="CO8" s="1041"/>
      <c r="CP8" s="1041"/>
      <c r="CQ8" s="1042"/>
      <c r="CR8" s="1040">
        <v>650</v>
      </c>
      <c r="CS8" s="1041"/>
      <c r="CT8" s="1041"/>
      <c r="CU8" s="1041"/>
      <c r="CV8" s="1042"/>
      <c r="CW8" s="1040">
        <v>18</v>
      </c>
      <c r="CX8" s="1041"/>
      <c r="CY8" s="1041"/>
      <c r="CZ8" s="1041"/>
      <c r="DA8" s="1042"/>
      <c r="DB8" s="1040">
        <v>0</v>
      </c>
      <c r="DC8" s="1041"/>
      <c r="DD8" s="1041"/>
      <c r="DE8" s="1041"/>
      <c r="DF8" s="1042"/>
      <c r="DG8" s="1040" t="s">
        <v>505</v>
      </c>
      <c r="DH8" s="1041"/>
      <c r="DI8" s="1041"/>
      <c r="DJ8" s="1041"/>
      <c r="DK8" s="1042"/>
      <c r="DL8" s="1040" t="s">
        <v>505</v>
      </c>
      <c r="DM8" s="1041"/>
      <c r="DN8" s="1041"/>
      <c r="DO8" s="1041"/>
      <c r="DP8" s="1042"/>
      <c r="DQ8" s="1040" t="s">
        <v>505</v>
      </c>
      <c r="DR8" s="1041"/>
      <c r="DS8" s="1041"/>
      <c r="DT8" s="1041"/>
      <c r="DU8" s="1042"/>
      <c r="DV8" s="1043"/>
      <c r="DW8" s="1044"/>
      <c r="DX8" s="1044"/>
      <c r="DY8" s="1044"/>
      <c r="DZ8" s="1045"/>
      <c r="EA8" s="254"/>
    </row>
    <row r="9" spans="1:131" s="255" customFormat="1" ht="26.25" customHeight="1" x14ac:dyDescent="0.15">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t="s">
        <v>576</v>
      </c>
      <c r="BT9" s="1066"/>
      <c r="BU9" s="1066"/>
      <c r="BV9" s="1066"/>
      <c r="BW9" s="1066"/>
      <c r="BX9" s="1066"/>
      <c r="BY9" s="1066"/>
      <c r="BZ9" s="1066"/>
      <c r="CA9" s="1066"/>
      <c r="CB9" s="1066"/>
      <c r="CC9" s="1066"/>
      <c r="CD9" s="1066"/>
      <c r="CE9" s="1066"/>
      <c r="CF9" s="1066"/>
      <c r="CG9" s="1067"/>
      <c r="CH9" s="1040">
        <v>31</v>
      </c>
      <c r="CI9" s="1041"/>
      <c r="CJ9" s="1041"/>
      <c r="CK9" s="1041"/>
      <c r="CL9" s="1042"/>
      <c r="CM9" s="1040">
        <v>70</v>
      </c>
      <c r="CN9" s="1041"/>
      <c r="CO9" s="1041"/>
      <c r="CP9" s="1041"/>
      <c r="CQ9" s="1042"/>
      <c r="CR9" s="1040">
        <v>50</v>
      </c>
      <c r="CS9" s="1041"/>
      <c r="CT9" s="1041"/>
      <c r="CU9" s="1041"/>
      <c r="CV9" s="1042"/>
      <c r="CW9" s="1040">
        <v>7</v>
      </c>
      <c r="CX9" s="1041"/>
      <c r="CY9" s="1041"/>
      <c r="CZ9" s="1041"/>
      <c r="DA9" s="1042"/>
      <c r="DB9" s="1040">
        <v>0</v>
      </c>
      <c r="DC9" s="1041"/>
      <c r="DD9" s="1041"/>
      <c r="DE9" s="1041"/>
      <c r="DF9" s="1042"/>
      <c r="DG9" s="1040" t="s">
        <v>505</v>
      </c>
      <c r="DH9" s="1041"/>
      <c r="DI9" s="1041"/>
      <c r="DJ9" s="1041"/>
      <c r="DK9" s="1042"/>
      <c r="DL9" s="1040" t="s">
        <v>505</v>
      </c>
      <c r="DM9" s="1041"/>
      <c r="DN9" s="1041"/>
      <c r="DO9" s="1041"/>
      <c r="DP9" s="1042"/>
      <c r="DQ9" s="1040" t="s">
        <v>505</v>
      </c>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t="s">
        <v>577</v>
      </c>
      <c r="BT10" s="1066"/>
      <c r="BU10" s="1066"/>
      <c r="BV10" s="1066"/>
      <c r="BW10" s="1066"/>
      <c r="BX10" s="1066"/>
      <c r="BY10" s="1066"/>
      <c r="BZ10" s="1066"/>
      <c r="CA10" s="1066"/>
      <c r="CB10" s="1066"/>
      <c r="CC10" s="1066"/>
      <c r="CD10" s="1066"/>
      <c r="CE10" s="1066"/>
      <c r="CF10" s="1066"/>
      <c r="CG10" s="1067"/>
      <c r="CH10" s="1040">
        <v>73</v>
      </c>
      <c r="CI10" s="1041"/>
      <c r="CJ10" s="1041"/>
      <c r="CK10" s="1041"/>
      <c r="CL10" s="1042"/>
      <c r="CM10" s="1040">
        <v>87</v>
      </c>
      <c r="CN10" s="1041"/>
      <c r="CO10" s="1041"/>
      <c r="CP10" s="1041"/>
      <c r="CQ10" s="1042"/>
      <c r="CR10" s="1040">
        <v>16</v>
      </c>
      <c r="CS10" s="1041"/>
      <c r="CT10" s="1041"/>
      <c r="CU10" s="1041"/>
      <c r="CV10" s="1042"/>
      <c r="CW10" s="1040">
        <v>0</v>
      </c>
      <c r="CX10" s="1041"/>
      <c r="CY10" s="1041"/>
      <c r="CZ10" s="1041"/>
      <c r="DA10" s="1042"/>
      <c r="DB10" s="1040">
        <v>0</v>
      </c>
      <c r="DC10" s="1041"/>
      <c r="DD10" s="1041"/>
      <c r="DE10" s="1041"/>
      <c r="DF10" s="1042"/>
      <c r="DG10" s="1040" t="s">
        <v>505</v>
      </c>
      <c r="DH10" s="1041"/>
      <c r="DI10" s="1041"/>
      <c r="DJ10" s="1041"/>
      <c r="DK10" s="1042"/>
      <c r="DL10" s="1040" t="s">
        <v>505</v>
      </c>
      <c r="DM10" s="1041"/>
      <c r="DN10" s="1041"/>
      <c r="DO10" s="1041"/>
      <c r="DP10" s="1042"/>
      <c r="DQ10" s="1040" t="s">
        <v>505</v>
      </c>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t="s">
        <v>578</v>
      </c>
      <c r="BT11" s="1066"/>
      <c r="BU11" s="1066"/>
      <c r="BV11" s="1066"/>
      <c r="BW11" s="1066"/>
      <c r="BX11" s="1066"/>
      <c r="BY11" s="1066"/>
      <c r="BZ11" s="1066"/>
      <c r="CA11" s="1066"/>
      <c r="CB11" s="1066"/>
      <c r="CC11" s="1066"/>
      <c r="CD11" s="1066"/>
      <c r="CE11" s="1066"/>
      <c r="CF11" s="1066"/>
      <c r="CG11" s="1067"/>
      <c r="CH11" s="1040">
        <v>0</v>
      </c>
      <c r="CI11" s="1041"/>
      <c r="CJ11" s="1041"/>
      <c r="CK11" s="1041"/>
      <c r="CL11" s="1042"/>
      <c r="CM11" s="1040">
        <v>0</v>
      </c>
      <c r="CN11" s="1041"/>
      <c r="CO11" s="1041"/>
      <c r="CP11" s="1041"/>
      <c r="CQ11" s="1042"/>
      <c r="CR11" s="1040">
        <v>10</v>
      </c>
      <c r="CS11" s="1041"/>
      <c r="CT11" s="1041"/>
      <c r="CU11" s="1041"/>
      <c r="CV11" s="1042"/>
      <c r="CW11" s="1040">
        <v>0</v>
      </c>
      <c r="CX11" s="1041"/>
      <c r="CY11" s="1041"/>
      <c r="CZ11" s="1041"/>
      <c r="DA11" s="1042"/>
      <c r="DB11" s="1040">
        <v>0</v>
      </c>
      <c r="DC11" s="1041"/>
      <c r="DD11" s="1041"/>
      <c r="DE11" s="1041"/>
      <c r="DF11" s="1042"/>
      <c r="DG11" s="1040" t="s">
        <v>505</v>
      </c>
      <c r="DH11" s="1041"/>
      <c r="DI11" s="1041"/>
      <c r="DJ11" s="1041"/>
      <c r="DK11" s="1042"/>
      <c r="DL11" s="1040" t="s">
        <v>505</v>
      </c>
      <c r="DM11" s="1041"/>
      <c r="DN11" s="1041"/>
      <c r="DO11" s="1041"/>
      <c r="DP11" s="1042"/>
      <c r="DQ11" s="1040" t="s">
        <v>505</v>
      </c>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t="s">
        <v>579</v>
      </c>
      <c r="BT12" s="1066"/>
      <c r="BU12" s="1066"/>
      <c r="BV12" s="1066"/>
      <c r="BW12" s="1066"/>
      <c r="BX12" s="1066"/>
      <c r="BY12" s="1066"/>
      <c r="BZ12" s="1066"/>
      <c r="CA12" s="1066"/>
      <c r="CB12" s="1066"/>
      <c r="CC12" s="1066"/>
      <c r="CD12" s="1066"/>
      <c r="CE12" s="1066"/>
      <c r="CF12" s="1066"/>
      <c r="CG12" s="1067"/>
      <c r="CH12" s="1040">
        <v>0</v>
      </c>
      <c r="CI12" s="1041"/>
      <c r="CJ12" s="1041"/>
      <c r="CK12" s="1041"/>
      <c r="CL12" s="1042"/>
      <c r="CM12" s="1040">
        <v>50</v>
      </c>
      <c r="CN12" s="1041"/>
      <c r="CO12" s="1041"/>
      <c r="CP12" s="1041"/>
      <c r="CQ12" s="1042"/>
      <c r="CR12" s="1040">
        <v>10</v>
      </c>
      <c r="CS12" s="1041"/>
      <c r="CT12" s="1041"/>
      <c r="CU12" s="1041"/>
      <c r="CV12" s="1042"/>
      <c r="CW12" s="1040">
        <v>0</v>
      </c>
      <c r="CX12" s="1041"/>
      <c r="CY12" s="1041"/>
      <c r="CZ12" s="1041"/>
      <c r="DA12" s="1042"/>
      <c r="DB12" s="1040">
        <v>1194</v>
      </c>
      <c r="DC12" s="1041"/>
      <c r="DD12" s="1041"/>
      <c r="DE12" s="1041"/>
      <c r="DF12" s="1042"/>
      <c r="DG12" s="1040">
        <v>0</v>
      </c>
      <c r="DH12" s="1041"/>
      <c r="DI12" s="1041"/>
      <c r="DJ12" s="1041"/>
      <c r="DK12" s="1042"/>
      <c r="DL12" s="1040">
        <v>0</v>
      </c>
      <c r="DM12" s="1041"/>
      <c r="DN12" s="1041"/>
      <c r="DO12" s="1041"/>
      <c r="DP12" s="1042"/>
      <c r="DQ12" s="1040">
        <v>0</v>
      </c>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384</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385</v>
      </c>
      <c r="B23" s="995" t="s">
        <v>386</v>
      </c>
      <c r="C23" s="996"/>
      <c r="D23" s="996"/>
      <c r="E23" s="996"/>
      <c r="F23" s="996"/>
      <c r="G23" s="996"/>
      <c r="H23" s="996"/>
      <c r="I23" s="996"/>
      <c r="J23" s="996"/>
      <c r="K23" s="996"/>
      <c r="L23" s="996"/>
      <c r="M23" s="996"/>
      <c r="N23" s="996"/>
      <c r="O23" s="996"/>
      <c r="P23" s="997"/>
      <c r="Q23" s="1119">
        <v>145085</v>
      </c>
      <c r="R23" s="1120"/>
      <c r="S23" s="1120"/>
      <c r="T23" s="1120"/>
      <c r="U23" s="1120"/>
      <c r="V23" s="1120">
        <v>138853</v>
      </c>
      <c r="W23" s="1120"/>
      <c r="X23" s="1120"/>
      <c r="Y23" s="1120"/>
      <c r="Z23" s="1120"/>
      <c r="AA23" s="1120">
        <v>6232</v>
      </c>
      <c r="AB23" s="1120"/>
      <c r="AC23" s="1120"/>
      <c r="AD23" s="1120"/>
      <c r="AE23" s="1121"/>
      <c r="AF23" s="1122">
        <v>4613</v>
      </c>
      <c r="AG23" s="1120"/>
      <c r="AH23" s="1120"/>
      <c r="AI23" s="1120"/>
      <c r="AJ23" s="1123"/>
      <c r="AK23" s="1124"/>
      <c r="AL23" s="1125"/>
      <c r="AM23" s="1125"/>
      <c r="AN23" s="1125"/>
      <c r="AO23" s="1125"/>
      <c r="AP23" s="1120">
        <v>57368</v>
      </c>
      <c r="AQ23" s="1120"/>
      <c r="AR23" s="1120"/>
      <c r="AS23" s="1120"/>
      <c r="AT23" s="1120"/>
      <c r="AU23" s="1126"/>
      <c r="AV23" s="1126"/>
      <c r="AW23" s="1126"/>
      <c r="AX23" s="1126"/>
      <c r="AY23" s="1127"/>
      <c r="AZ23" s="1116" t="s">
        <v>387</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388</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389</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366</v>
      </c>
      <c r="B26" s="1047"/>
      <c r="C26" s="1047"/>
      <c r="D26" s="1047"/>
      <c r="E26" s="1047"/>
      <c r="F26" s="1047"/>
      <c r="G26" s="1047"/>
      <c r="H26" s="1047"/>
      <c r="I26" s="1047"/>
      <c r="J26" s="1047"/>
      <c r="K26" s="1047"/>
      <c r="L26" s="1047"/>
      <c r="M26" s="1047"/>
      <c r="N26" s="1047"/>
      <c r="O26" s="1047"/>
      <c r="P26" s="1048"/>
      <c r="Q26" s="1052" t="s">
        <v>390</v>
      </c>
      <c r="R26" s="1053"/>
      <c r="S26" s="1053"/>
      <c r="T26" s="1053"/>
      <c r="U26" s="1054"/>
      <c r="V26" s="1052" t="s">
        <v>391</v>
      </c>
      <c r="W26" s="1053"/>
      <c r="X26" s="1053"/>
      <c r="Y26" s="1053"/>
      <c r="Z26" s="1054"/>
      <c r="AA26" s="1052" t="s">
        <v>392</v>
      </c>
      <c r="AB26" s="1053"/>
      <c r="AC26" s="1053"/>
      <c r="AD26" s="1053"/>
      <c r="AE26" s="1053"/>
      <c r="AF26" s="1110" t="s">
        <v>393</v>
      </c>
      <c r="AG26" s="1059"/>
      <c r="AH26" s="1059"/>
      <c r="AI26" s="1059"/>
      <c r="AJ26" s="1111"/>
      <c r="AK26" s="1053" t="s">
        <v>394</v>
      </c>
      <c r="AL26" s="1053"/>
      <c r="AM26" s="1053"/>
      <c r="AN26" s="1053"/>
      <c r="AO26" s="1054"/>
      <c r="AP26" s="1052" t="s">
        <v>395</v>
      </c>
      <c r="AQ26" s="1053"/>
      <c r="AR26" s="1053"/>
      <c r="AS26" s="1053"/>
      <c r="AT26" s="1054"/>
      <c r="AU26" s="1052" t="s">
        <v>396</v>
      </c>
      <c r="AV26" s="1053"/>
      <c r="AW26" s="1053"/>
      <c r="AX26" s="1053"/>
      <c r="AY26" s="1054"/>
      <c r="AZ26" s="1052" t="s">
        <v>397</v>
      </c>
      <c r="BA26" s="1053"/>
      <c r="BB26" s="1053"/>
      <c r="BC26" s="1053"/>
      <c r="BD26" s="1054"/>
      <c r="BE26" s="1052" t="s">
        <v>373</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398</v>
      </c>
      <c r="C28" s="1102"/>
      <c r="D28" s="1102"/>
      <c r="E28" s="1102"/>
      <c r="F28" s="1102"/>
      <c r="G28" s="1102"/>
      <c r="H28" s="1102"/>
      <c r="I28" s="1102"/>
      <c r="J28" s="1102"/>
      <c r="K28" s="1102"/>
      <c r="L28" s="1102"/>
      <c r="M28" s="1102"/>
      <c r="N28" s="1102"/>
      <c r="O28" s="1102"/>
      <c r="P28" s="1103"/>
      <c r="Q28" s="1104">
        <v>41230</v>
      </c>
      <c r="R28" s="1105"/>
      <c r="S28" s="1105"/>
      <c r="T28" s="1105"/>
      <c r="U28" s="1105"/>
      <c r="V28" s="1105">
        <v>41048</v>
      </c>
      <c r="W28" s="1105"/>
      <c r="X28" s="1105"/>
      <c r="Y28" s="1105"/>
      <c r="Z28" s="1105"/>
      <c r="AA28" s="1105">
        <v>182</v>
      </c>
      <c r="AB28" s="1105"/>
      <c r="AC28" s="1105"/>
      <c r="AD28" s="1105"/>
      <c r="AE28" s="1106"/>
      <c r="AF28" s="1107">
        <v>182</v>
      </c>
      <c r="AG28" s="1105"/>
      <c r="AH28" s="1105"/>
      <c r="AI28" s="1105"/>
      <c r="AJ28" s="1108"/>
      <c r="AK28" s="1109">
        <v>3160</v>
      </c>
      <c r="AL28" s="1097"/>
      <c r="AM28" s="1097"/>
      <c r="AN28" s="1097"/>
      <c r="AO28" s="1097"/>
      <c r="AP28" s="1097" t="s">
        <v>505</v>
      </c>
      <c r="AQ28" s="1097"/>
      <c r="AR28" s="1097"/>
      <c r="AS28" s="1097"/>
      <c r="AT28" s="1097"/>
      <c r="AU28" s="1097" t="s">
        <v>505</v>
      </c>
      <c r="AV28" s="1097"/>
      <c r="AW28" s="1097"/>
      <c r="AX28" s="1097"/>
      <c r="AY28" s="1097"/>
      <c r="AZ28" s="1098"/>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399</v>
      </c>
      <c r="C29" s="1089"/>
      <c r="D29" s="1089"/>
      <c r="E29" s="1089"/>
      <c r="F29" s="1089"/>
      <c r="G29" s="1089"/>
      <c r="H29" s="1089"/>
      <c r="I29" s="1089"/>
      <c r="J29" s="1089"/>
      <c r="K29" s="1089"/>
      <c r="L29" s="1089"/>
      <c r="M29" s="1089"/>
      <c r="N29" s="1089"/>
      <c r="O29" s="1089"/>
      <c r="P29" s="1090"/>
      <c r="Q29" s="1094">
        <v>27798</v>
      </c>
      <c r="R29" s="1095"/>
      <c r="S29" s="1095"/>
      <c r="T29" s="1095"/>
      <c r="U29" s="1095"/>
      <c r="V29" s="1095">
        <v>27480</v>
      </c>
      <c r="W29" s="1095"/>
      <c r="X29" s="1095"/>
      <c r="Y29" s="1095"/>
      <c r="Z29" s="1095"/>
      <c r="AA29" s="1095">
        <v>318</v>
      </c>
      <c r="AB29" s="1095"/>
      <c r="AC29" s="1095"/>
      <c r="AD29" s="1095"/>
      <c r="AE29" s="1096"/>
      <c r="AF29" s="1070">
        <v>318</v>
      </c>
      <c r="AG29" s="1071"/>
      <c r="AH29" s="1071"/>
      <c r="AI29" s="1071"/>
      <c r="AJ29" s="1072"/>
      <c r="AK29" s="1031">
        <v>4036</v>
      </c>
      <c r="AL29" s="1022"/>
      <c r="AM29" s="1022"/>
      <c r="AN29" s="1022"/>
      <c r="AO29" s="1022"/>
      <c r="AP29" s="1022" t="s">
        <v>505</v>
      </c>
      <c r="AQ29" s="1022"/>
      <c r="AR29" s="1022"/>
      <c r="AS29" s="1022"/>
      <c r="AT29" s="1022"/>
      <c r="AU29" s="1022" t="s">
        <v>505</v>
      </c>
      <c r="AV29" s="1022"/>
      <c r="AW29" s="1022"/>
      <c r="AX29" s="1022"/>
      <c r="AY29" s="1022"/>
      <c r="AZ29" s="1093"/>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400</v>
      </c>
      <c r="C30" s="1089"/>
      <c r="D30" s="1089"/>
      <c r="E30" s="1089"/>
      <c r="F30" s="1089"/>
      <c r="G30" s="1089"/>
      <c r="H30" s="1089"/>
      <c r="I30" s="1089"/>
      <c r="J30" s="1089"/>
      <c r="K30" s="1089"/>
      <c r="L30" s="1089"/>
      <c r="M30" s="1089"/>
      <c r="N30" s="1089"/>
      <c r="O30" s="1089"/>
      <c r="P30" s="1090"/>
      <c r="Q30" s="1094">
        <v>4941</v>
      </c>
      <c r="R30" s="1095"/>
      <c r="S30" s="1095"/>
      <c r="T30" s="1095"/>
      <c r="U30" s="1095"/>
      <c r="V30" s="1095">
        <v>4916</v>
      </c>
      <c r="W30" s="1095"/>
      <c r="X30" s="1095"/>
      <c r="Y30" s="1095"/>
      <c r="Z30" s="1095"/>
      <c r="AA30" s="1095">
        <v>24</v>
      </c>
      <c r="AB30" s="1095"/>
      <c r="AC30" s="1095"/>
      <c r="AD30" s="1095"/>
      <c r="AE30" s="1096"/>
      <c r="AF30" s="1070">
        <v>24</v>
      </c>
      <c r="AG30" s="1071"/>
      <c r="AH30" s="1071"/>
      <c r="AI30" s="1071"/>
      <c r="AJ30" s="1072"/>
      <c r="AK30" s="1031">
        <v>717</v>
      </c>
      <c r="AL30" s="1022"/>
      <c r="AM30" s="1022"/>
      <c r="AN30" s="1022"/>
      <c r="AO30" s="1022"/>
      <c r="AP30" s="1022" t="s">
        <v>505</v>
      </c>
      <c r="AQ30" s="1022"/>
      <c r="AR30" s="1022"/>
      <c r="AS30" s="1022"/>
      <c r="AT30" s="1022"/>
      <c r="AU30" s="1022" t="s">
        <v>505</v>
      </c>
      <c r="AV30" s="1022"/>
      <c r="AW30" s="1022"/>
      <c r="AX30" s="1022"/>
      <c r="AY30" s="1022"/>
      <c r="AZ30" s="1093"/>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401</v>
      </c>
      <c r="C31" s="1089"/>
      <c r="D31" s="1089"/>
      <c r="E31" s="1089"/>
      <c r="F31" s="1089"/>
      <c r="G31" s="1089"/>
      <c r="H31" s="1089"/>
      <c r="I31" s="1089"/>
      <c r="J31" s="1089"/>
      <c r="K31" s="1089"/>
      <c r="L31" s="1089"/>
      <c r="M31" s="1089"/>
      <c r="N31" s="1089"/>
      <c r="O31" s="1089"/>
      <c r="P31" s="1090"/>
      <c r="Q31" s="1094">
        <v>2131</v>
      </c>
      <c r="R31" s="1095"/>
      <c r="S31" s="1095"/>
      <c r="T31" s="1095"/>
      <c r="U31" s="1095"/>
      <c r="V31" s="1095">
        <v>2060</v>
      </c>
      <c r="W31" s="1095"/>
      <c r="X31" s="1095"/>
      <c r="Y31" s="1095"/>
      <c r="Z31" s="1095"/>
      <c r="AA31" s="1095">
        <v>71</v>
      </c>
      <c r="AB31" s="1095"/>
      <c r="AC31" s="1095"/>
      <c r="AD31" s="1095"/>
      <c r="AE31" s="1096"/>
      <c r="AF31" s="1070">
        <v>1844</v>
      </c>
      <c r="AG31" s="1071"/>
      <c r="AH31" s="1071"/>
      <c r="AI31" s="1071"/>
      <c r="AJ31" s="1072"/>
      <c r="AK31" s="1031">
        <v>1212</v>
      </c>
      <c r="AL31" s="1022"/>
      <c r="AM31" s="1022"/>
      <c r="AN31" s="1022"/>
      <c r="AO31" s="1022"/>
      <c r="AP31" s="1022">
        <v>1496</v>
      </c>
      <c r="AQ31" s="1022"/>
      <c r="AR31" s="1022"/>
      <c r="AS31" s="1022"/>
      <c r="AT31" s="1022"/>
      <c r="AU31" s="1022">
        <v>997</v>
      </c>
      <c r="AV31" s="1022"/>
      <c r="AW31" s="1022"/>
      <c r="AX31" s="1022"/>
      <c r="AY31" s="1022"/>
      <c r="AZ31" s="1093" t="s">
        <v>505</v>
      </c>
      <c r="BA31" s="1093"/>
      <c r="BB31" s="1093"/>
      <c r="BC31" s="1093"/>
      <c r="BD31" s="1093"/>
      <c r="BE31" s="1083" t="s">
        <v>567</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402</v>
      </c>
      <c r="C32" s="1089"/>
      <c r="D32" s="1089"/>
      <c r="E32" s="1089"/>
      <c r="F32" s="1089"/>
      <c r="G32" s="1089"/>
      <c r="H32" s="1089"/>
      <c r="I32" s="1089"/>
      <c r="J32" s="1089"/>
      <c r="K32" s="1089"/>
      <c r="L32" s="1089"/>
      <c r="M32" s="1089"/>
      <c r="N32" s="1089"/>
      <c r="O32" s="1089"/>
      <c r="P32" s="1090"/>
      <c r="Q32" s="1094">
        <v>7754</v>
      </c>
      <c r="R32" s="1095"/>
      <c r="S32" s="1095"/>
      <c r="T32" s="1095"/>
      <c r="U32" s="1095"/>
      <c r="V32" s="1095">
        <v>7835</v>
      </c>
      <c r="W32" s="1095"/>
      <c r="X32" s="1095"/>
      <c r="Y32" s="1095"/>
      <c r="Z32" s="1095"/>
      <c r="AA32" s="1095">
        <v>-81</v>
      </c>
      <c r="AB32" s="1095"/>
      <c r="AC32" s="1095"/>
      <c r="AD32" s="1095"/>
      <c r="AE32" s="1096"/>
      <c r="AF32" s="1070">
        <v>405</v>
      </c>
      <c r="AG32" s="1071"/>
      <c r="AH32" s="1071"/>
      <c r="AI32" s="1071"/>
      <c r="AJ32" s="1072"/>
      <c r="AK32" s="1031">
        <v>1562</v>
      </c>
      <c r="AL32" s="1022"/>
      <c r="AM32" s="1022"/>
      <c r="AN32" s="1022"/>
      <c r="AO32" s="1022"/>
      <c r="AP32" s="1022">
        <v>36975</v>
      </c>
      <c r="AQ32" s="1022"/>
      <c r="AR32" s="1022"/>
      <c r="AS32" s="1022"/>
      <c r="AT32" s="1022"/>
      <c r="AU32" s="1022">
        <v>14975</v>
      </c>
      <c r="AV32" s="1022"/>
      <c r="AW32" s="1022"/>
      <c r="AX32" s="1022"/>
      <c r="AY32" s="1022"/>
      <c r="AZ32" s="1093" t="s">
        <v>505</v>
      </c>
      <c r="BA32" s="1093"/>
      <c r="BB32" s="1093"/>
      <c r="BC32" s="1093"/>
      <c r="BD32" s="1093"/>
      <c r="BE32" s="1083" t="s">
        <v>567</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c r="C33" s="1089"/>
      <c r="D33" s="1089"/>
      <c r="E33" s="1089"/>
      <c r="F33" s="1089"/>
      <c r="G33" s="1089"/>
      <c r="H33" s="1089"/>
      <c r="I33" s="1089"/>
      <c r="J33" s="1089"/>
      <c r="K33" s="1089"/>
      <c r="L33" s="1089"/>
      <c r="M33" s="1089"/>
      <c r="N33" s="1089"/>
      <c r="O33" s="1089"/>
      <c r="P33" s="1090"/>
      <c r="Q33" s="1094"/>
      <c r="R33" s="1095"/>
      <c r="S33" s="1095"/>
      <c r="T33" s="1095"/>
      <c r="U33" s="1095"/>
      <c r="V33" s="1095"/>
      <c r="W33" s="1095"/>
      <c r="X33" s="1095"/>
      <c r="Y33" s="1095"/>
      <c r="Z33" s="1095"/>
      <c r="AA33" s="1095"/>
      <c r="AB33" s="1095"/>
      <c r="AC33" s="1095"/>
      <c r="AD33" s="1095"/>
      <c r="AE33" s="1096"/>
      <c r="AF33" s="1070"/>
      <c r="AG33" s="1071"/>
      <c r="AH33" s="1071"/>
      <c r="AI33" s="1071"/>
      <c r="AJ33" s="1072"/>
      <c r="AK33" s="1031"/>
      <c r="AL33" s="1022"/>
      <c r="AM33" s="1022"/>
      <c r="AN33" s="1022"/>
      <c r="AO33" s="1022"/>
      <c r="AP33" s="1022"/>
      <c r="AQ33" s="1022"/>
      <c r="AR33" s="1022"/>
      <c r="AS33" s="1022"/>
      <c r="AT33" s="1022"/>
      <c r="AU33" s="1022"/>
      <c r="AV33" s="1022"/>
      <c r="AW33" s="1022"/>
      <c r="AX33" s="1022"/>
      <c r="AY33" s="1022"/>
      <c r="AZ33" s="1093"/>
      <c r="BA33" s="1093"/>
      <c r="BB33" s="1093"/>
      <c r="BC33" s="1093"/>
      <c r="BD33" s="1093"/>
      <c r="BE33" s="1083"/>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403</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385</v>
      </c>
      <c r="B63" s="995" t="s">
        <v>404</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2774</v>
      </c>
      <c r="AG63" s="1010"/>
      <c r="AH63" s="1010"/>
      <c r="AI63" s="1010"/>
      <c r="AJ63" s="1081"/>
      <c r="AK63" s="1082"/>
      <c r="AL63" s="1014"/>
      <c r="AM63" s="1014"/>
      <c r="AN63" s="1014"/>
      <c r="AO63" s="1014"/>
      <c r="AP63" s="1010">
        <v>38471</v>
      </c>
      <c r="AQ63" s="1010"/>
      <c r="AR63" s="1010"/>
      <c r="AS63" s="1010"/>
      <c r="AT63" s="1010"/>
      <c r="AU63" s="1010">
        <v>15972</v>
      </c>
      <c r="AV63" s="1010"/>
      <c r="AW63" s="1010"/>
      <c r="AX63" s="1010"/>
      <c r="AY63" s="1010"/>
      <c r="AZ63" s="1076"/>
      <c r="BA63" s="1076"/>
      <c r="BB63" s="1076"/>
      <c r="BC63" s="1076"/>
      <c r="BD63" s="1076"/>
      <c r="BE63" s="1011"/>
      <c r="BF63" s="1011"/>
      <c r="BG63" s="1011"/>
      <c r="BH63" s="1011"/>
      <c r="BI63" s="1012"/>
      <c r="BJ63" s="1077" t="s">
        <v>405</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407</v>
      </c>
      <c r="B66" s="1047"/>
      <c r="C66" s="1047"/>
      <c r="D66" s="1047"/>
      <c r="E66" s="1047"/>
      <c r="F66" s="1047"/>
      <c r="G66" s="1047"/>
      <c r="H66" s="1047"/>
      <c r="I66" s="1047"/>
      <c r="J66" s="1047"/>
      <c r="K66" s="1047"/>
      <c r="L66" s="1047"/>
      <c r="M66" s="1047"/>
      <c r="N66" s="1047"/>
      <c r="O66" s="1047"/>
      <c r="P66" s="1048"/>
      <c r="Q66" s="1052" t="s">
        <v>408</v>
      </c>
      <c r="R66" s="1053"/>
      <c r="S66" s="1053"/>
      <c r="T66" s="1053"/>
      <c r="U66" s="1054"/>
      <c r="V66" s="1052" t="s">
        <v>391</v>
      </c>
      <c r="W66" s="1053"/>
      <c r="X66" s="1053"/>
      <c r="Y66" s="1053"/>
      <c r="Z66" s="1054"/>
      <c r="AA66" s="1052" t="s">
        <v>409</v>
      </c>
      <c r="AB66" s="1053"/>
      <c r="AC66" s="1053"/>
      <c r="AD66" s="1053"/>
      <c r="AE66" s="1054"/>
      <c r="AF66" s="1058" t="s">
        <v>410</v>
      </c>
      <c r="AG66" s="1059"/>
      <c r="AH66" s="1059"/>
      <c r="AI66" s="1059"/>
      <c r="AJ66" s="1060"/>
      <c r="AK66" s="1052" t="s">
        <v>394</v>
      </c>
      <c r="AL66" s="1047"/>
      <c r="AM66" s="1047"/>
      <c r="AN66" s="1047"/>
      <c r="AO66" s="1048"/>
      <c r="AP66" s="1052" t="s">
        <v>411</v>
      </c>
      <c r="AQ66" s="1053"/>
      <c r="AR66" s="1053"/>
      <c r="AS66" s="1053"/>
      <c r="AT66" s="1054"/>
      <c r="AU66" s="1052" t="s">
        <v>412</v>
      </c>
      <c r="AV66" s="1053"/>
      <c r="AW66" s="1053"/>
      <c r="AX66" s="1053"/>
      <c r="AY66" s="1054"/>
      <c r="AZ66" s="1052" t="s">
        <v>373</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568</v>
      </c>
      <c r="C68" s="1037"/>
      <c r="D68" s="1037"/>
      <c r="E68" s="1037"/>
      <c r="F68" s="1037"/>
      <c r="G68" s="1037"/>
      <c r="H68" s="1037"/>
      <c r="I68" s="1037"/>
      <c r="J68" s="1037"/>
      <c r="K68" s="1037"/>
      <c r="L68" s="1037"/>
      <c r="M68" s="1037"/>
      <c r="N68" s="1037"/>
      <c r="O68" s="1037"/>
      <c r="P68" s="1038"/>
      <c r="Q68" s="1039">
        <v>24333</v>
      </c>
      <c r="R68" s="1033"/>
      <c r="S68" s="1033"/>
      <c r="T68" s="1033"/>
      <c r="U68" s="1033"/>
      <c r="V68" s="1033">
        <v>23280</v>
      </c>
      <c r="W68" s="1033"/>
      <c r="X68" s="1033"/>
      <c r="Y68" s="1033"/>
      <c r="Z68" s="1033"/>
      <c r="AA68" s="1033">
        <v>1053</v>
      </c>
      <c r="AB68" s="1033"/>
      <c r="AC68" s="1033"/>
      <c r="AD68" s="1033"/>
      <c r="AE68" s="1033"/>
      <c r="AF68" s="1033">
        <v>1053</v>
      </c>
      <c r="AG68" s="1033"/>
      <c r="AH68" s="1033"/>
      <c r="AI68" s="1033"/>
      <c r="AJ68" s="1033"/>
      <c r="AK68" s="1033">
        <v>30</v>
      </c>
      <c r="AL68" s="1033"/>
      <c r="AM68" s="1033"/>
      <c r="AN68" s="1033"/>
      <c r="AO68" s="1033"/>
      <c r="AP68" s="1033" t="s">
        <v>505</v>
      </c>
      <c r="AQ68" s="1033"/>
      <c r="AR68" s="1033"/>
      <c r="AS68" s="1033"/>
      <c r="AT68" s="1033"/>
      <c r="AU68" s="1033" t="s">
        <v>505</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569</v>
      </c>
      <c r="C69" s="1026"/>
      <c r="D69" s="1026"/>
      <c r="E69" s="1026"/>
      <c r="F69" s="1026"/>
      <c r="G69" s="1026"/>
      <c r="H69" s="1026"/>
      <c r="I69" s="1026"/>
      <c r="J69" s="1026"/>
      <c r="K69" s="1026"/>
      <c r="L69" s="1026"/>
      <c r="M69" s="1026"/>
      <c r="N69" s="1026"/>
      <c r="O69" s="1026"/>
      <c r="P69" s="1027"/>
      <c r="Q69" s="1028">
        <v>180</v>
      </c>
      <c r="R69" s="1022"/>
      <c r="S69" s="1022"/>
      <c r="T69" s="1022"/>
      <c r="U69" s="1022"/>
      <c r="V69" s="1022">
        <v>132</v>
      </c>
      <c r="W69" s="1022"/>
      <c r="X69" s="1022"/>
      <c r="Y69" s="1022"/>
      <c r="Z69" s="1022"/>
      <c r="AA69" s="1022">
        <v>48</v>
      </c>
      <c r="AB69" s="1022"/>
      <c r="AC69" s="1022"/>
      <c r="AD69" s="1022"/>
      <c r="AE69" s="1022"/>
      <c r="AF69" s="1022">
        <v>48</v>
      </c>
      <c r="AG69" s="1022"/>
      <c r="AH69" s="1022"/>
      <c r="AI69" s="1022"/>
      <c r="AJ69" s="1022"/>
      <c r="AK69" s="1022" t="s">
        <v>505</v>
      </c>
      <c r="AL69" s="1022"/>
      <c r="AM69" s="1022"/>
      <c r="AN69" s="1022"/>
      <c r="AO69" s="1022"/>
      <c r="AP69" s="1022" t="s">
        <v>505</v>
      </c>
      <c r="AQ69" s="1022"/>
      <c r="AR69" s="1022"/>
      <c r="AS69" s="1022"/>
      <c r="AT69" s="1022"/>
      <c r="AU69" s="1022" t="s">
        <v>505</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570</v>
      </c>
      <c r="C70" s="1026"/>
      <c r="D70" s="1026"/>
      <c r="E70" s="1026"/>
      <c r="F70" s="1026"/>
      <c r="G70" s="1026"/>
      <c r="H70" s="1026"/>
      <c r="I70" s="1026"/>
      <c r="J70" s="1026"/>
      <c r="K70" s="1026"/>
      <c r="L70" s="1026"/>
      <c r="M70" s="1026"/>
      <c r="N70" s="1026"/>
      <c r="O70" s="1026"/>
      <c r="P70" s="1027"/>
      <c r="Q70" s="1028">
        <v>109</v>
      </c>
      <c r="R70" s="1022"/>
      <c r="S70" s="1022"/>
      <c r="T70" s="1022"/>
      <c r="U70" s="1022"/>
      <c r="V70" s="1022">
        <v>98</v>
      </c>
      <c r="W70" s="1022"/>
      <c r="X70" s="1022"/>
      <c r="Y70" s="1022"/>
      <c r="Z70" s="1022"/>
      <c r="AA70" s="1022">
        <v>10</v>
      </c>
      <c r="AB70" s="1022"/>
      <c r="AC70" s="1022"/>
      <c r="AD70" s="1022"/>
      <c r="AE70" s="1022"/>
      <c r="AF70" s="1022">
        <v>10</v>
      </c>
      <c r="AG70" s="1022"/>
      <c r="AH70" s="1022"/>
      <c r="AI70" s="1022"/>
      <c r="AJ70" s="1022"/>
      <c r="AK70" s="1022">
        <v>2</v>
      </c>
      <c r="AL70" s="1022"/>
      <c r="AM70" s="1022"/>
      <c r="AN70" s="1022"/>
      <c r="AO70" s="1022"/>
      <c r="AP70" s="1022" t="s">
        <v>505</v>
      </c>
      <c r="AQ70" s="1022"/>
      <c r="AR70" s="1022"/>
      <c r="AS70" s="1022"/>
      <c r="AT70" s="1022"/>
      <c r="AU70" s="1022" t="s">
        <v>505</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571</v>
      </c>
      <c r="C71" s="1026"/>
      <c r="D71" s="1026"/>
      <c r="E71" s="1026"/>
      <c r="F71" s="1026"/>
      <c r="G71" s="1026"/>
      <c r="H71" s="1026"/>
      <c r="I71" s="1026"/>
      <c r="J71" s="1026"/>
      <c r="K71" s="1026"/>
      <c r="L71" s="1026"/>
      <c r="M71" s="1026"/>
      <c r="N71" s="1026"/>
      <c r="O71" s="1026"/>
      <c r="P71" s="1027"/>
      <c r="Q71" s="1028">
        <v>110</v>
      </c>
      <c r="R71" s="1022"/>
      <c r="S71" s="1022"/>
      <c r="T71" s="1022"/>
      <c r="U71" s="1022"/>
      <c r="V71" s="1022">
        <v>81</v>
      </c>
      <c r="W71" s="1022"/>
      <c r="X71" s="1022"/>
      <c r="Y71" s="1022"/>
      <c r="Z71" s="1022"/>
      <c r="AA71" s="1022">
        <v>29</v>
      </c>
      <c r="AB71" s="1022"/>
      <c r="AC71" s="1022"/>
      <c r="AD71" s="1022"/>
      <c r="AE71" s="1022"/>
      <c r="AF71" s="1022">
        <v>29</v>
      </c>
      <c r="AG71" s="1022"/>
      <c r="AH71" s="1022"/>
      <c r="AI71" s="1022"/>
      <c r="AJ71" s="1022"/>
      <c r="AK71" s="1022" t="s">
        <v>505</v>
      </c>
      <c r="AL71" s="1022"/>
      <c r="AM71" s="1022"/>
      <c r="AN71" s="1022"/>
      <c r="AO71" s="1022"/>
      <c r="AP71" s="1022" t="s">
        <v>505</v>
      </c>
      <c r="AQ71" s="1022"/>
      <c r="AR71" s="1022"/>
      <c r="AS71" s="1022"/>
      <c r="AT71" s="1022"/>
      <c r="AU71" s="1022" t="s">
        <v>505</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572</v>
      </c>
      <c r="C72" s="1026"/>
      <c r="D72" s="1026"/>
      <c r="E72" s="1026"/>
      <c r="F72" s="1026"/>
      <c r="G72" s="1026"/>
      <c r="H72" s="1026"/>
      <c r="I72" s="1026"/>
      <c r="J72" s="1026"/>
      <c r="K72" s="1026"/>
      <c r="L72" s="1026"/>
      <c r="M72" s="1026"/>
      <c r="N72" s="1026"/>
      <c r="O72" s="1026"/>
      <c r="P72" s="1027"/>
      <c r="Q72" s="1028">
        <v>2810</v>
      </c>
      <c r="R72" s="1022"/>
      <c r="S72" s="1022"/>
      <c r="T72" s="1022"/>
      <c r="U72" s="1022"/>
      <c r="V72" s="1022">
        <v>2577</v>
      </c>
      <c r="W72" s="1022"/>
      <c r="X72" s="1022"/>
      <c r="Y72" s="1022"/>
      <c r="Z72" s="1022"/>
      <c r="AA72" s="1022">
        <v>233</v>
      </c>
      <c r="AB72" s="1022"/>
      <c r="AC72" s="1022"/>
      <c r="AD72" s="1022"/>
      <c r="AE72" s="1022"/>
      <c r="AF72" s="1022">
        <v>233</v>
      </c>
      <c r="AG72" s="1022"/>
      <c r="AH72" s="1022"/>
      <c r="AI72" s="1022"/>
      <c r="AJ72" s="1022"/>
      <c r="AK72" s="1022">
        <v>317</v>
      </c>
      <c r="AL72" s="1022"/>
      <c r="AM72" s="1022"/>
      <c r="AN72" s="1022"/>
      <c r="AO72" s="1022"/>
      <c r="AP72" s="1022" t="s">
        <v>505</v>
      </c>
      <c r="AQ72" s="1022"/>
      <c r="AR72" s="1022"/>
      <c r="AS72" s="1022"/>
      <c r="AT72" s="1022"/>
      <c r="AU72" s="1022" t="s">
        <v>505</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573</v>
      </c>
      <c r="C73" s="1026"/>
      <c r="D73" s="1026"/>
      <c r="E73" s="1026"/>
      <c r="F73" s="1026"/>
      <c r="G73" s="1026"/>
      <c r="H73" s="1026"/>
      <c r="I73" s="1026"/>
      <c r="J73" s="1026"/>
      <c r="K73" s="1026"/>
      <c r="L73" s="1026"/>
      <c r="M73" s="1026"/>
      <c r="N73" s="1026"/>
      <c r="O73" s="1026"/>
      <c r="P73" s="1027"/>
      <c r="Q73" s="1028">
        <v>620140</v>
      </c>
      <c r="R73" s="1022"/>
      <c r="S73" s="1022"/>
      <c r="T73" s="1022"/>
      <c r="U73" s="1022"/>
      <c r="V73" s="1022">
        <v>610214</v>
      </c>
      <c r="W73" s="1022"/>
      <c r="X73" s="1022"/>
      <c r="Y73" s="1022"/>
      <c r="Z73" s="1022"/>
      <c r="AA73" s="1022">
        <v>9926</v>
      </c>
      <c r="AB73" s="1022"/>
      <c r="AC73" s="1022"/>
      <c r="AD73" s="1022"/>
      <c r="AE73" s="1022"/>
      <c r="AF73" s="1022">
        <v>9926</v>
      </c>
      <c r="AG73" s="1022"/>
      <c r="AH73" s="1022"/>
      <c r="AI73" s="1022"/>
      <c r="AJ73" s="1022"/>
      <c r="AK73" s="1022">
        <v>3973</v>
      </c>
      <c r="AL73" s="1022"/>
      <c r="AM73" s="1022"/>
      <c r="AN73" s="1022"/>
      <c r="AO73" s="1022"/>
      <c r="AP73" s="1022" t="s">
        <v>505</v>
      </c>
      <c r="AQ73" s="1022"/>
      <c r="AR73" s="1022"/>
      <c r="AS73" s="1022"/>
      <c r="AT73" s="1022"/>
      <c r="AU73" s="1022" t="s">
        <v>505</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385</v>
      </c>
      <c r="B88" s="995" t="s">
        <v>413</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11299</v>
      </c>
      <c r="AG88" s="1010"/>
      <c r="AH88" s="1010"/>
      <c r="AI88" s="1010"/>
      <c r="AJ88" s="1010"/>
      <c r="AK88" s="1014"/>
      <c r="AL88" s="1014"/>
      <c r="AM88" s="1014"/>
      <c r="AN88" s="1014"/>
      <c r="AO88" s="1014"/>
      <c r="AP88" s="1010" t="s">
        <v>505</v>
      </c>
      <c r="AQ88" s="1010"/>
      <c r="AR88" s="1010"/>
      <c r="AS88" s="1010"/>
      <c r="AT88" s="1010"/>
      <c r="AU88" s="1010" t="s">
        <v>505</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995" t="s">
        <v>414</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766</v>
      </c>
      <c r="CS102" s="1002"/>
      <c r="CT102" s="1002"/>
      <c r="CU102" s="1002"/>
      <c r="CV102" s="1003"/>
      <c r="CW102" s="1001">
        <v>25</v>
      </c>
      <c r="CX102" s="1002"/>
      <c r="CY102" s="1002"/>
      <c r="CZ102" s="1002"/>
      <c r="DA102" s="1003"/>
      <c r="DB102" s="1001">
        <v>1194</v>
      </c>
      <c r="DC102" s="1002"/>
      <c r="DD102" s="1002"/>
      <c r="DE102" s="1002"/>
      <c r="DF102" s="1003"/>
      <c r="DG102" s="1001">
        <v>0</v>
      </c>
      <c r="DH102" s="1002"/>
      <c r="DI102" s="1002"/>
      <c r="DJ102" s="1002"/>
      <c r="DK102" s="1003"/>
      <c r="DL102" s="1001">
        <v>0</v>
      </c>
      <c r="DM102" s="1002"/>
      <c r="DN102" s="1002"/>
      <c r="DO102" s="1002"/>
      <c r="DP102" s="1003"/>
      <c r="DQ102" s="1001">
        <v>0</v>
      </c>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415</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416</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419</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420</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421</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422</v>
      </c>
      <c r="AB109" s="945"/>
      <c r="AC109" s="945"/>
      <c r="AD109" s="945"/>
      <c r="AE109" s="946"/>
      <c r="AF109" s="947" t="s">
        <v>304</v>
      </c>
      <c r="AG109" s="945"/>
      <c r="AH109" s="945"/>
      <c r="AI109" s="945"/>
      <c r="AJ109" s="946"/>
      <c r="AK109" s="947" t="s">
        <v>303</v>
      </c>
      <c r="AL109" s="945"/>
      <c r="AM109" s="945"/>
      <c r="AN109" s="945"/>
      <c r="AO109" s="946"/>
      <c r="AP109" s="947" t="s">
        <v>423</v>
      </c>
      <c r="AQ109" s="945"/>
      <c r="AR109" s="945"/>
      <c r="AS109" s="945"/>
      <c r="AT109" s="976"/>
      <c r="AU109" s="944" t="s">
        <v>421</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422</v>
      </c>
      <c r="BR109" s="945"/>
      <c r="BS109" s="945"/>
      <c r="BT109" s="945"/>
      <c r="BU109" s="946"/>
      <c r="BV109" s="947" t="s">
        <v>304</v>
      </c>
      <c r="BW109" s="945"/>
      <c r="BX109" s="945"/>
      <c r="BY109" s="945"/>
      <c r="BZ109" s="946"/>
      <c r="CA109" s="947" t="s">
        <v>303</v>
      </c>
      <c r="CB109" s="945"/>
      <c r="CC109" s="945"/>
      <c r="CD109" s="945"/>
      <c r="CE109" s="946"/>
      <c r="CF109" s="983" t="s">
        <v>423</v>
      </c>
      <c r="CG109" s="983"/>
      <c r="CH109" s="983"/>
      <c r="CI109" s="983"/>
      <c r="CJ109" s="983"/>
      <c r="CK109" s="947" t="s">
        <v>424</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422</v>
      </c>
      <c r="DH109" s="945"/>
      <c r="DI109" s="945"/>
      <c r="DJ109" s="945"/>
      <c r="DK109" s="946"/>
      <c r="DL109" s="947" t="s">
        <v>304</v>
      </c>
      <c r="DM109" s="945"/>
      <c r="DN109" s="945"/>
      <c r="DO109" s="945"/>
      <c r="DP109" s="946"/>
      <c r="DQ109" s="947" t="s">
        <v>303</v>
      </c>
      <c r="DR109" s="945"/>
      <c r="DS109" s="945"/>
      <c r="DT109" s="945"/>
      <c r="DU109" s="946"/>
      <c r="DV109" s="947" t="s">
        <v>423</v>
      </c>
      <c r="DW109" s="945"/>
      <c r="DX109" s="945"/>
      <c r="DY109" s="945"/>
      <c r="DZ109" s="976"/>
    </row>
    <row r="110" spans="1:131" s="246" customFormat="1" ht="26.25" customHeight="1" x14ac:dyDescent="0.15">
      <c r="A110" s="847" t="s">
        <v>425</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7575148</v>
      </c>
      <c r="AB110" s="938"/>
      <c r="AC110" s="938"/>
      <c r="AD110" s="938"/>
      <c r="AE110" s="939"/>
      <c r="AF110" s="940">
        <v>7623352</v>
      </c>
      <c r="AG110" s="938"/>
      <c r="AH110" s="938"/>
      <c r="AI110" s="938"/>
      <c r="AJ110" s="939"/>
      <c r="AK110" s="940">
        <v>8220764</v>
      </c>
      <c r="AL110" s="938"/>
      <c r="AM110" s="938"/>
      <c r="AN110" s="938"/>
      <c r="AO110" s="939"/>
      <c r="AP110" s="941">
        <v>10.3</v>
      </c>
      <c r="AQ110" s="942"/>
      <c r="AR110" s="942"/>
      <c r="AS110" s="942"/>
      <c r="AT110" s="943"/>
      <c r="AU110" s="977" t="s">
        <v>73</v>
      </c>
      <c r="AV110" s="978"/>
      <c r="AW110" s="978"/>
      <c r="AX110" s="978"/>
      <c r="AY110" s="978"/>
      <c r="AZ110" s="903" t="s">
        <v>426</v>
      </c>
      <c r="BA110" s="848"/>
      <c r="BB110" s="848"/>
      <c r="BC110" s="848"/>
      <c r="BD110" s="848"/>
      <c r="BE110" s="848"/>
      <c r="BF110" s="848"/>
      <c r="BG110" s="848"/>
      <c r="BH110" s="848"/>
      <c r="BI110" s="848"/>
      <c r="BJ110" s="848"/>
      <c r="BK110" s="848"/>
      <c r="BL110" s="848"/>
      <c r="BM110" s="848"/>
      <c r="BN110" s="848"/>
      <c r="BO110" s="848"/>
      <c r="BP110" s="849"/>
      <c r="BQ110" s="904">
        <v>60022278</v>
      </c>
      <c r="BR110" s="885"/>
      <c r="BS110" s="885"/>
      <c r="BT110" s="885"/>
      <c r="BU110" s="885"/>
      <c r="BV110" s="885">
        <v>61689537</v>
      </c>
      <c r="BW110" s="885"/>
      <c r="BX110" s="885"/>
      <c r="BY110" s="885"/>
      <c r="BZ110" s="885"/>
      <c r="CA110" s="885">
        <v>57367503</v>
      </c>
      <c r="CB110" s="885"/>
      <c r="CC110" s="885"/>
      <c r="CD110" s="885"/>
      <c r="CE110" s="885"/>
      <c r="CF110" s="909">
        <v>71.599999999999994</v>
      </c>
      <c r="CG110" s="910"/>
      <c r="CH110" s="910"/>
      <c r="CI110" s="910"/>
      <c r="CJ110" s="910"/>
      <c r="CK110" s="973" t="s">
        <v>427</v>
      </c>
      <c r="CL110" s="859"/>
      <c r="CM110" s="934" t="s">
        <v>428</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v>1626951</v>
      </c>
      <c r="DH110" s="885"/>
      <c r="DI110" s="885"/>
      <c r="DJ110" s="885"/>
      <c r="DK110" s="885"/>
      <c r="DL110" s="885">
        <v>1181801</v>
      </c>
      <c r="DM110" s="885"/>
      <c r="DN110" s="885"/>
      <c r="DO110" s="885"/>
      <c r="DP110" s="885"/>
      <c r="DQ110" s="885">
        <v>881150</v>
      </c>
      <c r="DR110" s="885"/>
      <c r="DS110" s="885"/>
      <c r="DT110" s="885"/>
      <c r="DU110" s="885"/>
      <c r="DV110" s="886">
        <v>1.1000000000000001</v>
      </c>
      <c r="DW110" s="886"/>
      <c r="DX110" s="886"/>
      <c r="DY110" s="886"/>
      <c r="DZ110" s="887"/>
    </row>
    <row r="111" spans="1:131" s="246" customFormat="1" ht="26.25" customHeight="1" x14ac:dyDescent="0.15">
      <c r="A111" s="814" t="s">
        <v>429</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430</v>
      </c>
      <c r="AB111" s="966"/>
      <c r="AC111" s="966"/>
      <c r="AD111" s="966"/>
      <c r="AE111" s="967"/>
      <c r="AF111" s="968">
        <v>83333</v>
      </c>
      <c r="AG111" s="966"/>
      <c r="AH111" s="966"/>
      <c r="AI111" s="966"/>
      <c r="AJ111" s="967"/>
      <c r="AK111" s="968" t="s">
        <v>430</v>
      </c>
      <c r="AL111" s="966"/>
      <c r="AM111" s="966"/>
      <c r="AN111" s="966"/>
      <c r="AO111" s="967"/>
      <c r="AP111" s="969" t="s">
        <v>430</v>
      </c>
      <c r="AQ111" s="970"/>
      <c r="AR111" s="970"/>
      <c r="AS111" s="970"/>
      <c r="AT111" s="971"/>
      <c r="AU111" s="979"/>
      <c r="AV111" s="980"/>
      <c r="AW111" s="980"/>
      <c r="AX111" s="980"/>
      <c r="AY111" s="980"/>
      <c r="AZ111" s="855" t="s">
        <v>431</v>
      </c>
      <c r="BA111" s="790"/>
      <c r="BB111" s="790"/>
      <c r="BC111" s="790"/>
      <c r="BD111" s="790"/>
      <c r="BE111" s="790"/>
      <c r="BF111" s="790"/>
      <c r="BG111" s="790"/>
      <c r="BH111" s="790"/>
      <c r="BI111" s="790"/>
      <c r="BJ111" s="790"/>
      <c r="BK111" s="790"/>
      <c r="BL111" s="790"/>
      <c r="BM111" s="790"/>
      <c r="BN111" s="790"/>
      <c r="BO111" s="790"/>
      <c r="BP111" s="791"/>
      <c r="BQ111" s="856">
        <v>5974180</v>
      </c>
      <c r="BR111" s="857"/>
      <c r="BS111" s="857"/>
      <c r="BT111" s="857"/>
      <c r="BU111" s="857"/>
      <c r="BV111" s="857">
        <v>4943178</v>
      </c>
      <c r="BW111" s="857"/>
      <c r="BX111" s="857"/>
      <c r="BY111" s="857"/>
      <c r="BZ111" s="857"/>
      <c r="CA111" s="857">
        <v>6419369</v>
      </c>
      <c r="CB111" s="857"/>
      <c r="CC111" s="857"/>
      <c r="CD111" s="857"/>
      <c r="CE111" s="857"/>
      <c r="CF111" s="918">
        <v>8</v>
      </c>
      <c r="CG111" s="919"/>
      <c r="CH111" s="919"/>
      <c r="CI111" s="919"/>
      <c r="CJ111" s="919"/>
      <c r="CK111" s="974"/>
      <c r="CL111" s="861"/>
      <c r="CM111" s="864" t="s">
        <v>432</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v>345072</v>
      </c>
      <c r="DH111" s="857"/>
      <c r="DI111" s="857"/>
      <c r="DJ111" s="857"/>
      <c r="DK111" s="857"/>
      <c r="DL111" s="857">
        <v>301938</v>
      </c>
      <c r="DM111" s="857"/>
      <c r="DN111" s="857"/>
      <c r="DO111" s="857"/>
      <c r="DP111" s="857"/>
      <c r="DQ111" s="857">
        <v>258804</v>
      </c>
      <c r="DR111" s="857"/>
      <c r="DS111" s="857"/>
      <c r="DT111" s="857"/>
      <c r="DU111" s="857"/>
      <c r="DV111" s="834">
        <v>0.3</v>
      </c>
      <c r="DW111" s="834"/>
      <c r="DX111" s="834"/>
      <c r="DY111" s="834"/>
      <c r="DZ111" s="835"/>
    </row>
    <row r="112" spans="1:131" s="246" customFormat="1" ht="26.25" customHeight="1" x14ac:dyDescent="0.15">
      <c r="A112" s="959" t="s">
        <v>433</v>
      </c>
      <c r="B112" s="960"/>
      <c r="C112" s="790" t="s">
        <v>434</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v>33333</v>
      </c>
      <c r="AB112" s="820"/>
      <c r="AC112" s="820"/>
      <c r="AD112" s="820"/>
      <c r="AE112" s="821"/>
      <c r="AF112" s="822">
        <v>16667</v>
      </c>
      <c r="AG112" s="820"/>
      <c r="AH112" s="820"/>
      <c r="AI112" s="820"/>
      <c r="AJ112" s="821"/>
      <c r="AK112" s="822" t="s">
        <v>127</v>
      </c>
      <c r="AL112" s="820"/>
      <c r="AM112" s="820"/>
      <c r="AN112" s="820"/>
      <c r="AO112" s="821"/>
      <c r="AP112" s="867" t="s">
        <v>387</v>
      </c>
      <c r="AQ112" s="868"/>
      <c r="AR112" s="868"/>
      <c r="AS112" s="868"/>
      <c r="AT112" s="869"/>
      <c r="AU112" s="979"/>
      <c r="AV112" s="980"/>
      <c r="AW112" s="980"/>
      <c r="AX112" s="980"/>
      <c r="AY112" s="980"/>
      <c r="AZ112" s="855" t="s">
        <v>435</v>
      </c>
      <c r="BA112" s="790"/>
      <c r="BB112" s="790"/>
      <c r="BC112" s="790"/>
      <c r="BD112" s="790"/>
      <c r="BE112" s="790"/>
      <c r="BF112" s="790"/>
      <c r="BG112" s="790"/>
      <c r="BH112" s="790"/>
      <c r="BI112" s="790"/>
      <c r="BJ112" s="790"/>
      <c r="BK112" s="790"/>
      <c r="BL112" s="790"/>
      <c r="BM112" s="790"/>
      <c r="BN112" s="790"/>
      <c r="BO112" s="790"/>
      <c r="BP112" s="791"/>
      <c r="BQ112" s="856">
        <v>15507093</v>
      </c>
      <c r="BR112" s="857"/>
      <c r="BS112" s="857"/>
      <c r="BT112" s="857"/>
      <c r="BU112" s="857"/>
      <c r="BV112" s="857">
        <v>16153801</v>
      </c>
      <c r="BW112" s="857"/>
      <c r="BX112" s="857"/>
      <c r="BY112" s="857"/>
      <c r="BZ112" s="857"/>
      <c r="CA112" s="857">
        <v>15972201</v>
      </c>
      <c r="CB112" s="857"/>
      <c r="CC112" s="857"/>
      <c r="CD112" s="857"/>
      <c r="CE112" s="857"/>
      <c r="CF112" s="918">
        <v>19.899999999999999</v>
      </c>
      <c r="CG112" s="919"/>
      <c r="CH112" s="919"/>
      <c r="CI112" s="919"/>
      <c r="CJ112" s="919"/>
      <c r="CK112" s="974"/>
      <c r="CL112" s="861"/>
      <c r="CM112" s="864" t="s">
        <v>436</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387</v>
      </c>
      <c r="DH112" s="857"/>
      <c r="DI112" s="857"/>
      <c r="DJ112" s="857"/>
      <c r="DK112" s="857"/>
      <c r="DL112" s="857" t="s">
        <v>127</v>
      </c>
      <c r="DM112" s="857"/>
      <c r="DN112" s="857"/>
      <c r="DO112" s="857"/>
      <c r="DP112" s="857"/>
      <c r="DQ112" s="857" t="s">
        <v>387</v>
      </c>
      <c r="DR112" s="857"/>
      <c r="DS112" s="857"/>
      <c r="DT112" s="857"/>
      <c r="DU112" s="857"/>
      <c r="DV112" s="834" t="s">
        <v>387</v>
      </c>
      <c r="DW112" s="834"/>
      <c r="DX112" s="834"/>
      <c r="DY112" s="834"/>
      <c r="DZ112" s="835"/>
    </row>
    <row r="113" spans="1:130" s="246" customFormat="1" ht="26.25" customHeight="1" x14ac:dyDescent="0.15">
      <c r="A113" s="961"/>
      <c r="B113" s="962"/>
      <c r="C113" s="790" t="s">
        <v>437</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1301682</v>
      </c>
      <c r="AB113" s="966"/>
      <c r="AC113" s="966"/>
      <c r="AD113" s="966"/>
      <c r="AE113" s="967"/>
      <c r="AF113" s="968">
        <v>1316133</v>
      </c>
      <c r="AG113" s="966"/>
      <c r="AH113" s="966"/>
      <c r="AI113" s="966"/>
      <c r="AJ113" s="967"/>
      <c r="AK113" s="968">
        <v>1283384</v>
      </c>
      <c r="AL113" s="966"/>
      <c r="AM113" s="966"/>
      <c r="AN113" s="966"/>
      <c r="AO113" s="967"/>
      <c r="AP113" s="969">
        <v>1.6</v>
      </c>
      <c r="AQ113" s="970"/>
      <c r="AR113" s="970"/>
      <c r="AS113" s="970"/>
      <c r="AT113" s="971"/>
      <c r="AU113" s="979"/>
      <c r="AV113" s="980"/>
      <c r="AW113" s="980"/>
      <c r="AX113" s="980"/>
      <c r="AY113" s="980"/>
      <c r="AZ113" s="855" t="s">
        <v>438</v>
      </c>
      <c r="BA113" s="790"/>
      <c r="BB113" s="790"/>
      <c r="BC113" s="790"/>
      <c r="BD113" s="790"/>
      <c r="BE113" s="790"/>
      <c r="BF113" s="790"/>
      <c r="BG113" s="790"/>
      <c r="BH113" s="790"/>
      <c r="BI113" s="790"/>
      <c r="BJ113" s="790"/>
      <c r="BK113" s="790"/>
      <c r="BL113" s="790"/>
      <c r="BM113" s="790"/>
      <c r="BN113" s="790"/>
      <c r="BO113" s="790"/>
      <c r="BP113" s="791"/>
      <c r="BQ113" s="856" t="s">
        <v>387</v>
      </c>
      <c r="BR113" s="857"/>
      <c r="BS113" s="857"/>
      <c r="BT113" s="857"/>
      <c r="BU113" s="857"/>
      <c r="BV113" s="857" t="s">
        <v>387</v>
      </c>
      <c r="BW113" s="857"/>
      <c r="BX113" s="857"/>
      <c r="BY113" s="857"/>
      <c r="BZ113" s="857"/>
      <c r="CA113" s="857" t="s">
        <v>127</v>
      </c>
      <c r="CB113" s="857"/>
      <c r="CC113" s="857"/>
      <c r="CD113" s="857"/>
      <c r="CE113" s="857"/>
      <c r="CF113" s="918" t="s">
        <v>387</v>
      </c>
      <c r="CG113" s="919"/>
      <c r="CH113" s="919"/>
      <c r="CI113" s="919"/>
      <c r="CJ113" s="919"/>
      <c r="CK113" s="974"/>
      <c r="CL113" s="861"/>
      <c r="CM113" s="864" t="s">
        <v>439</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387</v>
      </c>
      <c r="DH113" s="820"/>
      <c r="DI113" s="820"/>
      <c r="DJ113" s="820"/>
      <c r="DK113" s="821"/>
      <c r="DL113" s="822" t="s">
        <v>127</v>
      </c>
      <c r="DM113" s="820"/>
      <c r="DN113" s="820"/>
      <c r="DO113" s="820"/>
      <c r="DP113" s="821"/>
      <c r="DQ113" s="822" t="s">
        <v>387</v>
      </c>
      <c r="DR113" s="820"/>
      <c r="DS113" s="820"/>
      <c r="DT113" s="820"/>
      <c r="DU113" s="821"/>
      <c r="DV113" s="867" t="s">
        <v>127</v>
      </c>
      <c r="DW113" s="868"/>
      <c r="DX113" s="868"/>
      <c r="DY113" s="868"/>
      <c r="DZ113" s="869"/>
    </row>
    <row r="114" spans="1:130" s="246" customFormat="1" ht="26.25" customHeight="1" x14ac:dyDescent="0.15">
      <c r="A114" s="961"/>
      <c r="B114" s="962"/>
      <c r="C114" s="790" t="s">
        <v>440</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t="s">
        <v>127</v>
      </c>
      <c r="AB114" s="820"/>
      <c r="AC114" s="820"/>
      <c r="AD114" s="820"/>
      <c r="AE114" s="821"/>
      <c r="AF114" s="822" t="s">
        <v>127</v>
      </c>
      <c r="AG114" s="820"/>
      <c r="AH114" s="820"/>
      <c r="AI114" s="820"/>
      <c r="AJ114" s="821"/>
      <c r="AK114" s="822" t="s">
        <v>387</v>
      </c>
      <c r="AL114" s="820"/>
      <c r="AM114" s="820"/>
      <c r="AN114" s="820"/>
      <c r="AO114" s="821"/>
      <c r="AP114" s="867" t="s">
        <v>387</v>
      </c>
      <c r="AQ114" s="868"/>
      <c r="AR114" s="868"/>
      <c r="AS114" s="868"/>
      <c r="AT114" s="869"/>
      <c r="AU114" s="979"/>
      <c r="AV114" s="980"/>
      <c r="AW114" s="980"/>
      <c r="AX114" s="980"/>
      <c r="AY114" s="980"/>
      <c r="AZ114" s="855" t="s">
        <v>441</v>
      </c>
      <c r="BA114" s="790"/>
      <c r="BB114" s="790"/>
      <c r="BC114" s="790"/>
      <c r="BD114" s="790"/>
      <c r="BE114" s="790"/>
      <c r="BF114" s="790"/>
      <c r="BG114" s="790"/>
      <c r="BH114" s="790"/>
      <c r="BI114" s="790"/>
      <c r="BJ114" s="790"/>
      <c r="BK114" s="790"/>
      <c r="BL114" s="790"/>
      <c r="BM114" s="790"/>
      <c r="BN114" s="790"/>
      <c r="BO114" s="790"/>
      <c r="BP114" s="791"/>
      <c r="BQ114" s="856">
        <v>25966628</v>
      </c>
      <c r="BR114" s="857"/>
      <c r="BS114" s="857"/>
      <c r="BT114" s="857"/>
      <c r="BU114" s="857"/>
      <c r="BV114" s="857">
        <v>25080090</v>
      </c>
      <c r="BW114" s="857"/>
      <c r="BX114" s="857"/>
      <c r="BY114" s="857"/>
      <c r="BZ114" s="857"/>
      <c r="CA114" s="857">
        <v>23591008</v>
      </c>
      <c r="CB114" s="857"/>
      <c r="CC114" s="857"/>
      <c r="CD114" s="857"/>
      <c r="CE114" s="857"/>
      <c r="CF114" s="918">
        <v>29.4</v>
      </c>
      <c r="CG114" s="919"/>
      <c r="CH114" s="919"/>
      <c r="CI114" s="919"/>
      <c r="CJ114" s="919"/>
      <c r="CK114" s="974"/>
      <c r="CL114" s="861"/>
      <c r="CM114" s="864" t="s">
        <v>442</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127</v>
      </c>
      <c r="DH114" s="820"/>
      <c r="DI114" s="820"/>
      <c r="DJ114" s="820"/>
      <c r="DK114" s="821"/>
      <c r="DL114" s="822" t="s">
        <v>127</v>
      </c>
      <c r="DM114" s="820"/>
      <c r="DN114" s="820"/>
      <c r="DO114" s="820"/>
      <c r="DP114" s="821"/>
      <c r="DQ114" s="822" t="s">
        <v>387</v>
      </c>
      <c r="DR114" s="820"/>
      <c r="DS114" s="820"/>
      <c r="DT114" s="820"/>
      <c r="DU114" s="821"/>
      <c r="DV114" s="867" t="s">
        <v>387</v>
      </c>
      <c r="DW114" s="868"/>
      <c r="DX114" s="868"/>
      <c r="DY114" s="868"/>
      <c r="DZ114" s="869"/>
    </row>
    <row r="115" spans="1:130" s="246" customFormat="1" ht="26.25" customHeight="1" x14ac:dyDescent="0.15">
      <c r="A115" s="961"/>
      <c r="B115" s="962"/>
      <c r="C115" s="790" t="s">
        <v>443</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1940879</v>
      </c>
      <c r="AB115" s="966"/>
      <c r="AC115" s="966"/>
      <c r="AD115" s="966"/>
      <c r="AE115" s="967"/>
      <c r="AF115" s="968">
        <v>2232076</v>
      </c>
      <c r="AG115" s="966"/>
      <c r="AH115" s="966"/>
      <c r="AI115" s="966"/>
      <c r="AJ115" s="967"/>
      <c r="AK115" s="968">
        <v>1662582</v>
      </c>
      <c r="AL115" s="966"/>
      <c r="AM115" s="966"/>
      <c r="AN115" s="966"/>
      <c r="AO115" s="967"/>
      <c r="AP115" s="969">
        <v>2.1</v>
      </c>
      <c r="AQ115" s="970"/>
      <c r="AR115" s="970"/>
      <c r="AS115" s="970"/>
      <c r="AT115" s="971"/>
      <c r="AU115" s="979"/>
      <c r="AV115" s="980"/>
      <c r="AW115" s="980"/>
      <c r="AX115" s="980"/>
      <c r="AY115" s="980"/>
      <c r="AZ115" s="855" t="s">
        <v>444</v>
      </c>
      <c r="BA115" s="790"/>
      <c r="BB115" s="790"/>
      <c r="BC115" s="790"/>
      <c r="BD115" s="790"/>
      <c r="BE115" s="790"/>
      <c r="BF115" s="790"/>
      <c r="BG115" s="790"/>
      <c r="BH115" s="790"/>
      <c r="BI115" s="790"/>
      <c r="BJ115" s="790"/>
      <c r="BK115" s="790"/>
      <c r="BL115" s="790"/>
      <c r="BM115" s="790"/>
      <c r="BN115" s="790"/>
      <c r="BO115" s="790"/>
      <c r="BP115" s="791"/>
      <c r="BQ115" s="856">
        <v>12027</v>
      </c>
      <c r="BR115" s="857"/>
      <c r="BS115" s="857"/>
      <c r="BT115" s="857"/>
      <c r="BU115" s="857"/>
      <c r="BV115" s="857">
        <v>33168</v>
      </c>
      <c r="BW115" s="857"/>
      <c r="BX115" s="857"/>
      <c r="BY115" s="857"/>
      <c r="BZ115" s="857"/>
      <c r="CA115" s="857">
        <v>20049</v>
      </c>
      <c r="CB115" s="857"/>
      <c r="CC115" s="857"/>
      <c r="CD115" s="857"/>
      <c r="CE115" s="857"/>
      <c r="CF115" s="918">
        <v>0</v>
      </c>
      <c r="CG115" s="919"/>
      <c r="CH115" s="919"/>
      <c r="CI115" s="919"/>
      <c r="CJ115" s="919"/>
      <c r="CK115" s="974"/>
      <c r="CL115" s="861"/>
      <c r="CM115" s="855" t="s">
        <v>445</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v>1086030</v>
      </c>
      <c r="DH115" s="820"/>
      <c r="DI115" s="820"/>
      <c r="DJ115" s="820"/>
      <c r="DK115" s="821"/>
      <c r="DL115" s="822">
        <v>1168437</v>
      </c>
      <c r="DM115" s="820"/>
      <c r="DN115" s="820"/>
      <c r="DO115" s="820"/>
      <c r="DP115" s="821"/>
      <c r="DQ115" s="822">
        <v>1672267</v>
      </c>
      <c r="DR115" s="820"/>
      <c r="DS115" s="820"/>
      <c r="DT115" s="820"/>
      <c r="DU115" s="821"/>
      <c r="DV115" s="867">
        <v>2.1</v>
      </c>
      <c r="DW115" s="868"/>
      <c r="DX115" s="868"/>
      <c r="DY115" s="868"/>
      <c r="DZ115" s="869"/>
    </row>
    <row r="116" spans="1:130" s="246" customFormat="1" ht="26.25" customHeight="1" x14ac:dyDescent="0.15">
      <c r="A116" s="963"/>
      <c r="B116" s="964"/>
      <c r="C116" s="923" t="s">
        <v>446</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387</v>
      </c>
      <c r="AB116" s="820"/>
      <c r="AC116" s="820"/>
      <c r="AD116" s="820"/>
      <c r="AE116" s="821"/>
      <c r="AF116" s="822" t="s">
        <v>387</v>
      </c>
      <c r="AG116" s="820"/>
      <c r="AH116" s="820"/>
      <c r="AI116" s="820"/>
      <c r="AJ116" s="821"/>
      <c r="AK116" s="822" t="s">
        <v>127</v>
      </c>
      <c r="AL116" s="820"/>
      <c r="AM116" s="820"/>
      <c r="AN116" s="820"/>
      <c r="AO116" s="821"/>
      <c r="AP116" s="867" t="s">
        <v>387</v>
      </c>
      <c r="AQ116" s="868"/>
      <c r="AR116" s="868"/>
      <c r="AS116" s="868"/>
      <c r="AT116" s="869"/>
      <c r="AU116" s="979"/>
      <c r="AV116" s="980"/>
      <c r="AW116" s="980"/>
      <c r="AX116" s="980"/>
      <c r="AY116" s="980"/>
      <c r="AZ116" s="906" t="s">
        <v>447</v>
      </c>
      <c r="BA116" s="907"/>
      <c r="BB116" s="907"/>
      <c r="BC116" s="907"/>
      <c r="BD116" s="907"/>
      <c r="BE116" s="907"/>
      <c r="BF116" s="907"/>
      <c r="BG116" s="907"/>
      <c r="BH116" s="907"/>
      <c r="BI116" s="907"/>
      <c r="BJ116" s="907"/>
      <c r="BK116" s="907"/>
      <c r="BL116" s="907"/>
      <c r="BM116" s="907"/>
      <c r="BN116" s="907"/>
      <c r="BO116" s="907"/>
      <c r="BP116" s="908"/>
      <c r="BQ116" s="856" t="s">
        <v>127</v>
      </c>
      <c r="BR116" s="857"/>
      <c r="BS116" s="857"/>
      <c r="BT116" s="857"/>
      <c r="BU116" s="857"/>
      <c r="BV116" s="857" t="s">
        <v>387</v>
      </c>
      <c r="BW116" s="857"/>
      <c r="BX116" s="857"/>
      <c r="BY116" s="857"/>
      <c r="BZ116" s="857"/>
      <c r="CA116" s="857" t="s">
        <v>448</v>
      </c>
      <c r="CB116" s="857"/>
      <c r="CC116" s="857"/>
      <c r="CD116" s="857"/>
      <c r="CE116" s="857"/>
      <c r="CF116" s="918" t="s">
        <v>387</v>
      </c>
      <c r="CG116" s="919"/>
      <c r="CH116" s="919"/>
      <c r="CI116" s="919"/>
      <c r="CJ116" s="919"/>
      <c r="CK116" s="974"/>
      <c r="CL116" s="861"/>
      <c r="CM116" s="864" t="s">
        <v>449</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387</v>
      </c>
      <c r="DH116" s="820"/>
      <c r="DI116" s="820"/>
      <c r="DJ116" s="820"/>
      <c r="DK116" s="821"/>
      <c r="DL116" s="822" t="s">
        <v>387</v>
      </c>
      <c r="DM116" s="820"/>
      <c r="DN116" s="820"/>
      <c r="DO116" s="820"/>
      <c r="DP116" s="821"/>
      <c r="DQ116" s="822" t="s">
        <v>127</v>
      </c>
      <c r="DR116" s="820"/>
      <c r="DS116" s="820"/>
      <c r="DT116" s="820"/>
      <c r="DU116" s="821"/>
      <c r="DV116" s="867" t="s">
        <v>450</v>
      </c>
      <c r="DW116" s="868"/>
      <c r="DX116" s="868"/>
      <c r="DY116" s="868"/>
      <c r="DZ116" s="869"/>
    </row>
    <row r="117" spans="1:130" s="246" customFormat="1" ht="26.25" customHeight="1" x14ac:dyDescent="0.15">
      <c r="A117" s="944" t="s">
        <v>185</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451</v>
      </c>
      <c r="Z117" s="946"/>
      <c r="AA117" s="951">
        <v>10851042</v>
      </c>
      <c r="AB117" s="952"/>
      <c r="AC117" s="952"/>
      <c r="AD117" s="952"/>
      <c r="AE117" s="953"/>
      <c r="AF117" s="954">
        <v>11271561</v>
      </c>
      <c r="AG117" s="952"/>
      <c r="AH117" s="952"/>
      <c r="AI117" s="952"/>
      <c r="AJ117" s="953"/>
      <c r="AK117" s="954">
        <v>11166730</v>
      </c>
      <c r="AL117" s="952"/>
      <c r="AM117" s="952"/>
      <c r="AN117" s="952"/>
      <c r="AO117" s="953"/>
      <c r="AP117" s="955"/>
      <c r="AQ117" s="956"/>
      <c r="AR117" s="956"/>
      <c r="AS117" s="956"/>
      <c r="AT117" s="957"/>
      <c r="AU117" s="979"/>
      <c r="AV117" s="980"/>
      <c r="AW117" s="980"/>
      <c r="AX117" s="980"/>
      <c r="AY117" s="980"/>
      <c r="AZ117" s="906" t="s">
        <v>452</v>
      </c>
      <c r="BA117" s="907"/>
      <c r="BB117" s="907"/>
      <c r="BC117" s="907"/>
      <c r="BD117" s="907"/>
      <c r="BE117" s="907"/>
      <c r="BF117" s="907"/>
      <c r="BG117" s="907"/>
      <c r="BH117" s="907"/>
      <c r="BI117" s="907"/>
      <c r="BJ117" s="907"/>
      <c r="BK117" s="907"/>
      <c r="BL117" s="907"/>
      <c r="BM117" s="907"/>
      <c r="BN117" s="907"/>
      <c r="BO117" s="907"/>
      <c r="BP117" s="908"/>
      <c r="BQ117" s="856" t="s">
        <v>127</v>
      </c>
      <c r="BR117" s="857"/>
      <c r="BS117" s="857"/>
      <c r="BT117" s="857"/>
      <c r="BU117" s="857"/>
      <c r="BV117" s="857" t="s">
        <v>387</v>
      </c>
      <c r="BW117" s="857"/>
      <c r="BX117" s="857"/>
      <c r="BY117" s="857"/>
      <c r="BZ117" s="857"/>
      <c r="CA117" s="857" t="s">
        <v>127</v>
      </c>
      <c r="CB117" s="857"/>
      <c r="CC117" s="857"/>
      <c r="CD117" s="857"/>
      <c r="CE117" s="857"/>
      <c r="CF117" s="918" t="s">
        <v>127</v>
      </c>
      <c r="CG117" s="919"/>
      <c r="CH117" s="919"/>
      <c r="CI117" s="919"/>
      <c r="CJ117" s="919"/>
      <c r="CK117" s="974"/>
      <c r="CL117" s="861"/>
      <c r="CM117" s="864" t="s">
        <v>453</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127</v>
      </c>
      <c r="DH117" s="820"/>
      <c r="DI117" s="820"/>
      <c r="DJ117" s="820"/>
      <c r="DK117" s="821"/>
      <c r="DL117" s="822" t="s">
        <v>387</v>
      </c>
      <c r="DM117" s="820"/>
      <c r="DN117" s="820"/>
      <c r="DO117" s="820"/>
      <c r="DP117" s="821"/>
      <c r="DQ117" s="822" t="s">
        <v>127</v>
      </c>
      <c r="DR117" s="820"/>
      <c r="DS117" s="820"/>
      <c r="DT117" s="820"/>
      <c r="DU117" s="821"/>
      <c r="DV117" s="867" t="s">
        <v>387</v>
      </c>
      <c r="DW117" s="868"/>
      <c r="DX117" s="868"/>
      <c r="DY117" s="868"/>
      <c r="DZ117" s="869"/>
    </row>
    <row r="118" spans="1:130" s="246" customFormat="1" ht="26.25" customHeight="1" x14ac:dyDescent="0.15">
      <c r="A118" s="944" t="s">
        <v>424</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422</v>
      </c>
      <c r="AB118" s="945"/>
      <c r="AC118" s="945"/>
      <c r="AD118" s="945"/>
      <c r="AE118" s="946"/>
      <c r="AF118" s="947" t="s">
        <v>304</v>
      </c>
      <c r="AG118" s="945"/>
      <c r="AH118" s="945"/>
      <c r="AI118" s="945"/>
      <c r="AJ118" s="946"/>
      <c r="AK118" s="947" t="s">
        <v>303</v>
      </c>
      <c r="AL118" s="945"/>
      <c r="AM118" s="945"/>
      <c r="AN118" s="945"/>
      <c r="AO118" s="946"/>
      <c r="AP118" s="948" t="s">
        <v>423</v>
      </c>
      <c r="AQ118" s="949"/>
      <c r="AR118" s="949"/>
      <c r="AS118" s="949"/>
      <c r="AT118" s="950"/>
      <c r="AU118" s="979"/>
      <c r="AV118" s="980"/>
      <c r="AW118" s="980"/>
      <c r="AX118" s="980"/>
      <c r="AY118" s="980"/>
      <c r="AZ118" s="922" t="s">
        <v>454</v>
      </c>
      <c r="BA118" s="923"/>
      <c r="BB118" s="923"/>
      <c r="BC118" s="923"/>
      <c r="BD118" s="923"/>
      <c r="BE118" s="923"/>
      <c r="BF118" s="923"/>
      <c r="BG118" s="923"/>
      <c r="BH118" s="923"/>
      <c r="BI118" s="923"/>
      <c r="BJ118" s="923"/>
      <c r="BK118" s="923"/>
      <c r="BL118" s="923"/>
      <c r="BM118" s="923"/>
      <c r="BN118" s="923"/>
      <c r="BO118" s="923"/>
      <c r="BP118" s="924"/>
      <c r="BQ118" s="925" t="s">
        <v>448</v>
      </c>
      <c r="BR118" s="888"/>
      <c r="BS118" s="888"/>
      <c r="BT118" s="888"/>
      <c r="BU118" s="888"/>
      <c r="BV118" s="888" t="s">
        <v>127</v>
      </c>
      <c r="BW118" s="888"/>
      <c r="BX118" s="888"/>
      <c r="BY118" s="888"/>
      <c r="BZ118" s="888"/>
      <c r="CA118" s="888" t="s">
        <v>387</v>
      </c>
      <c r="CB118" s="888"/>
      <c r="CC118" s="888"/>
      <c r="CD118" s="888"/>
      <c r="CE118" s="888"/>
      <c r="CF118" s="918" t="s">
        <v>387</v>
      </c>
      <c r="CG118" s="919"/>
      <c r="CH118" s="919"/>
      <c r="CI118" s="919"/>
      <c r="CJ118" s="919"/>
      <c r="CK118" s="974"/>
      <c r="CL118" s="861"/>
      <c r="CM118" s="864" t="s">
        <v>455</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387</v>
      </c>
      <c r="DH118" s="820"/>
      <c r="DI118" s="820"/>
      <c r="DJ118" s="820"/>
      <c r="DK118" s="821"/>
      <c r="DL118" s="822" t="s">
        <v>387</v>
      </c>
      <c r="DM118" s="820"/>
      <c r="DN118" s="820"/>
      <c r="DO118" s="820"/>
      <c r="DP118" s="821"/>
      <c r="DQ118" s="822" t="s">
        <v>387</v>
      </c>
      <c r="DR118" s="820"/>
      <c r="DS118" s="820"/>
      <c r="DT118" s="820"/>
      <c r="DU118" s="821"/>
      <c r="DV118" s="867" t="s">
        <v>127</v>
      </c>
      <c r="DW118" s="868"/>
      <c r="DX118" s="868"/>
      <c r="DY118" s="868"/>
      <c r="DZ118" s="869"/>
    </row>
    <row r="119" spans="1:130" s="246" customFormat="1" ht="26.25" customHeight="1" x14ac:dyDescent="0.15">
      <c r="A119" s="858" t="s">
        <v>427</v>
      </c>
      <c r="B119" s="859"/>
      <c r="C119" s="934" t="s">
        <v>428</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v>372154</v>
      </c>
      <c r="AB119" s="938"/>
      <c r="AC119" s="938"/>
      <c r="AD119" s="938"/>
      <c r="AE119" s="939"/>
      <c r="AF119" s="940">
        <v>372645</v>
      </c>
      <c r="AG119" s="938"/>
      <c r="AH119" s="938"/>
      <c r="AI119" s="938"/>
      <c r="AJ119" s="939"/>
      <c r="AK119" s="940">
        <v>373155</v>
      </c>
      <c r="AL119" s="938"/>
      <c r="AM119" s="938"/>
      <c r="AN119" s="938"/>
      <c r="AO119" s="939"/>
      <c r="AP119" s="941">
        <v>0.5</v>
      </c>
      <c r="AQ119" s="942"/>
      <c r="AR119" s="942"/>
      <c r="AS119" s="942"/>
      <c r="AT119" s="943"/>
      <c r="AU119" s="981"/>
      <c r="AV119" s="982"/>
      <c r="AW119" s="982"/>
      <c r="AX119" s="982"/>
      <c r="AY119" s="982"/>
      <c r="AZ119" s="277" t="s">
        <v>185</v>
      </c>
      <c r="BA119" s="277"/>
      <c r="BB119" s="277"/>
      <c r="BC119" s="277"/>
      <c r="BD119" s="277"/>
      <c r="BE119" s="277"/>
      <c r="BF119" s="277"/>
      <c r="BG119" s="277"/>
      <c r="BH119" s="277"/>
      <c r="BI119" s="277"/>
      <c r="BJ119" s="277"/>
      <c r="BK119" s="277"/>
      <c r="BL119" s="277"/>
      <c r="BM119" s="277"/>
      <c r="BN119" s="277"/>
      <c r="BO119" s="920" t="s">
        <v>456</v>
      </c>
      <c r="BP119" s="921"/>
      <c r="BQ119" s="925">
        <v>107482206</v>
      </c>
      <c r="BR119" s="888"/>
      <c r="BS119" s="888"/>
      <c r="BT119" s="888"/>
      <c r="BU119" s="888"/>
      <c r="BV119" s="888">
        <v>107899774</v>
      </c>
      <c r="BW119" s="888"/>
      <c r="BX119" s="888"/>
      <c r="BY119" s="888"/>
      <c r="BZ119" s="888"/>
      <c r="CA119" s="888">
        <v>103370130</v>
      </c>
      <c r="CB119" s="888"/>
      <c r="CC119" s="888"/>
      <c r="CD119" s="888"/>
      <c r="CE119" s="888"/>
      <c r="CF119" s="786"/>
      <c r="CG119" s="787"/>
      <c r="CH119" s="787"/>
      <c r="CI119" s="787"/>
      <c r="CJ119" s="877"/>
      <c r="CK119" s="975"/>
      <c r="CL119" s="863"/>
      <c r="CM119" s="881" t="s">
        <v>457</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2916127</v>
      </c>
      <c r="DH119" s="803"/>
      <c r="DI119" s="803"/>
      <c r="DJ119" s="803"/>
      <c r="DK119" s="804"/>
      <c r="DL119" s="805">
        <v>2291002</v>
      </c>
      <c r="DM119" s="803"/>
      <c r="DN119" s="803"/>
      <c r="DO119" s="803"/>
      <c r="DP119" s="804"/>
      <c r="DQ119" s="805">
        <v>3607148</v>
      </c>
      <c r="DR119" s="803"/>
      <c r="DS119" s="803"/>
      <c r="DT119" s="803"/>
      <c r="DU119" s="804"/>
      <c r="DV119" s="891">
        <v>4.5</v>
      </c>
      <c r="DW119" s="892"/>
      <c r="DX119" s="892"/>
      <c r="DY119" s="892"/>
      <c r="DZ119" s="893"/>
    </row>
    <row r="120" spans="1:130" s="246" customFormat="1" ht="26.25" customHeight="1" x14ac:dyDescent="0.15">
      <c r="A120" s="860"/>
      <c r="B120" s="861"/>
      <c r="C120" s="864" t="s">
        <v>432</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v>43134</v>
      </c>
      <c r="AB120" s="820"/>
      <c r="AC120" s="820"/>
      <c r="AD120" s="820"/>
      <c r="AE120" s="821"/>
      <c r="AF120" s="822">
        <v>43134</v>
      </c>
      <c r="AG120" s="820"/>
      <c r="AH120" s="820"/>
      <c r="AI120" s="820"/>
      <c r="AJ120" s="821"/>
      <c r="AK120" s="822">
        <v>43134</v>
      </c>
      <c r="AL120" s="820"/>
      <c r="AM120" s="820"/>
      <c r="AN120" s="820"/>
      <c r="AO120" s="821"/>
      <c r="AP120" s="867">
        <v>0.1</v>
      </c>
      <c r="AQ120" s="868"/>
      <c r="AR120" s="868"/>
      <c r="AS120" s="868"/>
      <c r="AT120" s="869"/>
      <c r="AU120" s="926" t="s">
        <v>458</v>
      </c>
      <c r="AV120" s="927"/>
      <c r="AW120" s="927"/>
      <c r="AX120" s="927"/>
      <c r="AY120" s="928"/>
      <c r="AZ120" s="903" t="s">
        <v>459</v>
      </c>
      <c r="BA120" s="848"/>
      <c r="BB120" s="848"/>
      <c r="BC120" s="848"/>
      <c r="BD120" s="848"/>
      <c r="BE120" s="848"/>
      <c r="BF120" s="848"/>
      <c r="BG120" s="848"/>
      <c r="BH120" s="848"/>
      <c r="BI120" s="848"/>
      <c r="BJ120" s="848"/>
      <c r="BK120" s="848"/>
      <c r="BL120" s="848"/>
      <c r="BM120" s="848"/>
      <c r="BN120" s="848"/>
      <c r="BO120" s="848"/>
      <c r="BP120" s="849"/>
      <c r="BQ120" s="904">
        <v>30247076</v>
      </c>
      <c r="BR120" s="885"/>
      <c r="BS120" s="885"/>
      <c r="BT120" s="885"/>
      <c r="BU120" s="885"/>
      <c r="BV120" s="885">
        <v>31840069</v>
      </c>
      <c r="BW120" s="885"/>
      <c r="BX120" s="885"/>
      <c r="BY120" s="885"/>
      <c r="BZ120" s="885"/>
      <c r="CA120" s="885">
        <v>35071562</v>
      </c>
      <c r="CB120" s="885"/>
      <c r="CC120" s="885"/>
      <c r="CD120" s="885"/>
      <c r="CE120" s="885"/>
      <c r="CF120" s="909">
        <v>43.8</v>
      </c>
      <c r="CG120" s="910"/>
      <c r="CH120" s="910"/>
      <c r="CI120" s="910"/>
      <c r="CJ120" s="910"/>
      <c r="CK120" s="911" t="s">
        <v>460</v>
      </c>
      <c r="CL120" s="895"/>
      <c r="CM120" s="895"/>
      <c r="CN120" s="895"/>
      <c r="CO120" s="896"/>
      <c r="CP120" s="915" t="s">
        <v>461</v>
      </c>
      <c r="CQ120" s="916"/>
      <c r="CR120" s="916"/>
      <c r="CS120" s="916"/>
      <c r="CT120" s="916"/>
      <c r="CU120" s="916"/>
      <c r="CV120" s="916"/>
      <c r="CW120" s="916"/>
      <c r="CX120" s="916"/>
      <c r="CY120" s="916"/>
      <c r="CZ120" s="916"/>
      <c r="DA120" s="916"/>
      <c r="DB120" s="916"/>
      <c r="DC120" s="916"/>
      <c r="DD120" s="916"/>
      <c r="DE120" s="916"/>
      <c r="DF120" s="917"/>
      <c r="DG120" s="904" t="s">
        <v>448</v>
      </c>
      <c r="DH120" s="885"/>
      <c r="DI120" s="885"/>
      <c r="DJ120" s="885"/>
      <c r="DK120" s="885"/>
      <c r="DL120" s="885" t="s">
        <v>387</v>
      </c>
      <c r="DM120" s="885"/>
      <c r="DN120" s="885"/>
      <c r="DO120" s="885"/>
      <c r="DP120" s="885"/>
      <c r="DQ120" s="885">
        <v>14974849</v>
      </c>
      <c r="DR120" s="885"/>
      <c r="DS120" s="885"/>
      <c r="DT120" s="885"/>
      <c r="DU120" s="885"/>
      <c r="DV120" s="886">
        <v>18.7</v>
      </c>
      <c r="DW120" s="886"/>
      <c r="DX120" s="886"/>
      <c r="DY120" s="886"/>
      <c r="DZ120" s="887"/>
    </row>
    <row r="121" spans="1:130" s="246" customFormat="1" ht="26.25" customHeight="1" x14ac:dyDescent="0.15">
      <c r="A121" s="860"/>
      <c r="B121" s="861"/>
      <c r="C121" s="906" t="s">
        <v>462</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127</v>
      </c>
      <c r="AB121" s="820"/>
      <c r="AC121" s="820"/>
      <c r="AD121" s="820"/>
      <c r="AE121" s="821"/>
      <c r="AF121" s="822" t="s">
        <v>387</v>
      </c>
      <c r="AG121" s="820"/>
      <c r="AH121" s="820"/>
      <c r="AI121" s="820"/>
      <c r="AJ121" s="821"/>
      <c r="AK121" s="822" t="s">
        <v>127</v>
      </c>
      <c r="AL121" s="820"/>
      <c r="AM121" s="820"/>
      <c r="AN121" s="820"/>
      <c r="AO121" s="821"/>
      <c r="AP121" s="867" t="s">
        <v>127</v>
      </c>
      <c r="AQ121" s="868"/>
      <c r="AR121" s="868"/>
      <c r="AS121" s="868"/>
      <c r="AT121" s="869"/>
      <c r="AU121" s="929"/>
      <c r="AV121" s="930"/>
      <c r="AW121" s="930"/>
      <c r="AX121" s="930"/>
      <c r="AY121" s="931"/>
      <c r="AZ121" s="855" t="s">
        <v>463</v>
      </c>
      <c r="BA121" s="790"/>
      <c r="BB121" s="790"/>
      <c r="BC121" s="790"/>
      <c r="BD121" s="790"/>
      <c r="BE121" s="790"/>
      <c r="BF121" s="790"/>
      <c r="BG121" s="790"/>
      <c r="BH121" s="790"/>
      <c r="BI121" s="790"/>
      <c r="BJ121" s="790"/>
      <c r="BK121" s="790"/>
      <c r="BL121" s="790"/>
      <c r="BM121" s="790"/>
      <c r="BN121" s="790"/>
      <c r="BO121" s="790"/>
      <c r="BP121" s="791"/>
      <c r="BQ121" s="856">
        <v>32544468</v>
      </c>
      <c r="BR121" s="857"/>
      <c r="BS121" s="857"/>
      <c r="BT121" s="857"/>
      <c r="BU121" s="857"/>
      <c r="BV121" s="857">
        <v>31452144</v>
      </c>
      <c r="BW121" s="857"/>
      <c r="BX121" s="857"/>
      <c r="BY121" s="857"/>
      <c r="BZ121" s="857"/>
      <c r="CA121" s="857">
        <v>30208431</v>
      </c>
      <c r="CB121" s="857"/>
      <c r="CC121" s="857"/>
      <c r="CD121" s="857"/>
      <c r="CE121" s="857"/>
      <c r="CF121" s="918">
        <v>37.700000000000003</v>
      </c>
      <c r="CG121" s="919"/>
      <c r="CH121" s="919"/>
      <c r="CI121" s="919"/>
      <c r="CJ121" s="919"/>
      <c r="CK121" s="912"/>
      <c r="CL121" s="898"/>
      <c r="CM121" s="898"/>
      <c r="CN121" s="898"/>
      <c r="CO121" s="899"/>
      <c r="CP121" s="878" t="s">
        <v>464</v>
      </c>
      <c r="CQ121" s="879"/>
      <c r="CR121" s="879"/>
      <c r="CS121" s="879"/>
      <c r="CT121" s="879"/>
      <c r="CU121" s="879"/>
      <c r="CV121" s="879"/>
      <c r="CW121" s="879"/>
      <c r="CX121" s="879"/>
      <c r="CY121" s="879"/>
      <c r="CZ121" s="879"/>
      <c r="DA121" s="879"/>
      <c r="DB121" s="879"/>
      <c r="DC121" s="879"/>
      <c r="DD121" s="879"/>
      <c r="DE121" s="879"/>
      <c r="DF121" s="880"/>
      <c r="DG121" s="856">
        <v>1202687</v>
      </c>
      <c r="DH121" s="857"/>
      <c r="DI121" s="857"/>
      <c r="DJ121" s="857"/>
      <c r="DK121" s="857"/>
      <c r="DL121" s="857">
        <v>1101206</v>
      </c>
      <c r="DM121" s="857"/>
      <c r="DN121" s="857"/>
      <c r="DO121" s="857"/>
      <c r="DP121" s="857"/>
      <c r="DQ121" s="857">
        <v>997352</v>
      </c>
      <c r="DR121" s="857"/>
      <c r="DS121" s="857"/>
      <c r="DT121" s="857"/>
      <c r="DU121" s="857"/>
      <c r="DV121" s="834">
        <v>1.2</v>
      </c>
      <c r="DW121" s="834"/>
      <c r="DX121" s="834"/>
      <c r="DY121" s="834"/>
      <c r="DZ121" s="835"/>
    </row>
    <row r="122" spans="1:130" s="246" customFormat="1" ht="26.25" customHeight="1" x14ac:dyDescent="0.15">
      <c r="A122" s="860"/>
      <c r="B122" s="861"/>
      <c r="C122" s="864" t="s">
        <v>442</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448</v>
      </c>
      <c r="AB122" s="820"/>
      <c r="AC122" s="820"/>
      <c r="AD122" s="820"/>
      <c r="AE122" s="821"/>
      <c r="AF122" s="822" t="s">
        <v>387</v>
      </c>
      <c r="AG122" s="820"/>
      <c r="AH122" s="820"/>
      <c r="AI122" s="820"/>
      <c r="AJ122" s="821"/>
      <c r="AK122" s="822" t="s">
        <v>387</v>
      </c>
      <c r="AL122" s="820"/>
      <c r="AM122" s="820"/>
      <c r="AN122" s="820"/>
      <c r="AO122" s="821"/>
      <c r="AP122" s="867" t="s">
        <v>127</v>
      </c>
      <c r="AQ122" s="868"/>
      <c r="AR122" s="868"/>
      <c r="AS122" s="868"/>
      <c r="AT122" s="869"/>
      <c r="AU122" s="929"/>
      <c r="AV122" s="930"/>
      <c r="AW122" s="930"/>
      <c r="AX122" s="930"/>
      <c r="AY122" s="931"/>
      <c r="AZ122" s="922" t="s">
        <v>465</v>
      </c>
      <c r="BA122" s="923"/>
      <c r="BB122" s="923"/>
      <c r="BC122" s="923"/>
      <c r="BD122" s="923"/>
      <c r="BE122" s="923"/>
      <c r="BF122" s="923"/>
      <c r="BG122" s="923"/>
      <c r="BH122" s="923"/>
      <c r="BI122" s="923"/>
      <c r="BJ122" s="923"/>
      <c r="BK122" s="923"/>
      <c r="BL122" s="923"/>
      <c r="BM122" s="923"/>
      <c r="BN122" s="923"/>
      <c r="BO122" s="923"/>
      <c r="BP122" s="924"/>
      <c r="BQ122" s="925">
        <v>57958741</v>
      </c>
      <c r="BR122" s="888"/>
      <c r="BS122" s="888"/>
      <c r="BT122" s="888"/>
      <c r="BU122" s="888"/>
      <c r="BV122" s="888">
        <v>56182458</v>
      </c>
      <c r="BW122" s="888"/>
      <c r="BX122" s="888"/>
      <c r="BY122" s="888"/>
      <c r="BZ122" s="888"/>
      <c r="CA122" s="888">
        <v>52918752</v>
      </c>
      <c r="CB122" s="888"/>
      <c r="CC122" s="888"/>
      <c r="CD122" s="888"/>
      <c r="CE122" s="888"/>
      <c r="CF122" s="889">
        <v>66</v>
      </c>
      <c r="CG122" s="890"/>
      <c r="CH122" s="890"/>
      <c r="CI122" s="890"/>
      <c r="CJ122" s="890"/>
      <c r="CK122" s="912"/>
      <c r="CL122" s="898"/>
      <c r="CM122" s="898"/>
      <c r="CN122" s="898"/>
      <c r="CO122" s="899"/>
      <c r="CP122" s="878" t="s">
        <v>466</v>
      </c>
      <c r="CQ122" s="879"/>
      <c r="CR122" s="879"/>
      <c r="CS122" s="879"/>
      <c r="CT122" s="879"/>
      <c r="CU122" s="879"/>
      <c r="CV122" s="879"/>
      <c r="CW122" s="879"/>
      <c r="CX122" s="879"/>
      <c r="CY122" s="879"/>
      <c r="CZ122" s="879"/>
      <c r="DA122" s="879"/>
      <c r="DB122" s="879"/>
      <c r="DC122" s="879"/>
      <c r="DD122" s="879"/>
      <c r="DE122" s="879"/>
      <c r="DF122" s="880"/>
      <c r="DG122" s="856" t="s">
        <v>127</v>
      </c>
      <c r="DH122" s="857"/>
      <c r="DI122" s="857"/>
      <c r="DJ122" s="857"/>
      <c r="DK122" s="857"/>
      <c r="DL122" s="857" t="s">
        <v>127</v>
      </c>
      <c r="DM122" s="857"/>
      <c r="DN122" s="857"/>
      <c r="DO122" s="857"/>
      <c r="DP122" s="857"/>
      <c r="DQ122" s="857" t="s">
        <v>127</v>
      </c>
      <c r="DR122" s="857"/>
      <c r="DS122" s="857"/>
      <c r="DT122" s="857"/>
      <c r="DU122" s="857"/>
      <c r="DV122" s="834" t="s">
        <v>387</v>
      </c>
      <c r="DW122" s="834"/>
      <c r="DX122" s="834"/>
      <c r="DY122" s="834"/>
      <c r="DZ122" s="835"/>
    </row>
    <row r="123" spans="1:130" s="246" customFormat="1" ht="26.25" customHeight="1" x14ac:dyDescent="0.15">
      <c r="A123" s="860"/>
      <c r="B123" s="861"/>
      <c r="C123" s="864" t="s">
        <v>449</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v>11457</v>
      </c>
      <c r="AB123" s="820"/>
      <c r="AC123" s="820"/>
      <c r="AD123" s="820"/>
      <c r="AE123" s="821"/>
      <c r="AF123" s="822" t="s">
        <v>127</v>
      </c>
      <c r="AG123" s="820"/>
      <c r="AH123" s="820"/>
      <c r="AI123" s="820"/>
      <c r="AJ123" s="821"/>
      <c r="AK123" s="822" t="s">
        <v>387</v>
      </c>
      <c r="AL123" s="820"/>
      <c r="AM123" s="820"/>
      <c r="AN123" s="820"/>
      <c r="AO123" s="821"/>
      <c r="AP123" s="867" t="s">
        <v>387</v>
      </c>
      <c r="AQ123" s="868"/>
      <c r="AR123" s="868"/>
      <c r="AS123" s="868"/>
      <c r="AT123" s="869"/>
      <c r="AU123" s="932"/>
      <c r="AV123" s="933"/>
      <c r="AW123" s="933"/>
      <c r="AX123" s="933"/>
      <c r="AY123" s="933"/>
      <c r="AZ123" s="277" t="s">
        <v>185</v>
      </c>
      <c r="BA123" s="277"/>
      <c r="BB123" s="277"/>
      <c r="BC123" s="277"/>
      <c r="BD123" s="277"/>
      <c r="BE123" s="277"/>
      <c r="BF123" s="277"/>
      <c r="BG123" s="277"/>
      <c r="BH123" s="277"/>
      <c r="BI123" s="277"/>
      <c r="BJ123" s="277"/>
      <c r="BK123" s="277"/>
      <c r="BL123" s="277"/>
      <c r="BM123" s="277"/>
      <c r="BN123" s="277"/>
      <c r="BO123" s="920" t="s">
        <v>467</v>
      </c>
      <c r="BP123" s="921"/>
      <c r="BQ123" s="875">
        <v>120750285</v>
      </c>
      <c r="BR123" s="876"/>
      <c r="BS123" s="876"/>
      <c r="BT123" s="876"/>
      <c r="BU123" s="876"/>
      <c r="BV123" s="876">
        <v>119474671</v>
      </c>
      <c r="BW123" s="876"/>
      <c r="BX123" s="876"/>
      <c r="BY123" s="876"/>
      <c r="BZ123" s="876"/>
      <c r="CA123" s="876">
        <v>118198745</v>
      </c>
      <c r="CB123" s="876"/>
      <c r="CC123" s="876"/>
      <c r="CD123" s="876"/>
      <c r="CE123" s="876"/>
      <c r="CF123" s="786"/>
      <c r="CG123" s="787"/>
      <c r="CH123" s="787"/>
      <c r="CI123" s="787"/>
      <c r="CJ123" s="877"/>
      <c r="CK123" s="912"/>
      <c r="CL123" s="898"/>
      <c r="CM123" s="898"/>
      <c r="CN123" s="898"/>
      <c r="CO123" s="899"/>
      <c r="CP123" s="878" t="s">
        <v>468</v>
      </c>
      <c r="CQ123" s="879"/>
      <c r="CR123" s="879"/>
      <c r="CS123" s="879"/>
      <c r="CT123" s="879"/>
      <c r="CU123" s="879"/>
      <c r="CV123" s="879"/>
      <c r="CW123" s="879"/>
      <c r="CX123" s="879"/>
      <c r="CY123" s="879"/>
      <c r="CZ123" s="879"/>
      <c r="DA123" s="879"/>
      <c r="DB123" s="879"/>
      <c r="DC123" s="879"/>
      <c r="DD123" s="879"/>
      <c r="DE123" s="879"/>
      <c r="DF123" s="880"/>
      <c r="DG123" s="819" t="s">
        <v>387</v>
      </c>
      <c r="DH123" s="820"/>
      <c r="DI123" s="820"/>
      <c r="DJ123" s="820"/>
      <c r="DK123" s="821"/>
      <c r="DL123" s="822" t="s">
        <v>387</v>
      </c>
      <c r="DM123" s="820"/>
      <c r="DN123" s="820"/>
      <c r="DO123" s="820"/>
      <c r="DP123" s="821"/>
      <c r="DQ123" s="822" t="s">
        <v>387</v>
      </c>
      <c r="DR123" s="820"/>
      <c r="DS123" s="820"/>
      <c r="DT123" s="820"/>
      <c r="DU123" s="821"/>
      <c r="DV123" s="867" t="s">
        <v>387</v>
      </c>
      <c r="DW123" s="868"/>
      <c r="DX123" s="868"/>
      <c r="DY123" s="868"/>
      <c r="DZ123" s="869"/>
    </row>
    <row r="124" spans="1:130" s="246" customFormat="1" ht="26.25" customHeight="1" thickBot="1" x14ac:dyDescent="0.2">
      <c r="A124" s="860"/>
      <c r="B124" s="861"/>
      <c r="C124" s="864" t="s">
        <v>453</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387</v>
      </c>
      <c r="AB124" s="820"/>
      <c r="AC124" s="820"/>
      <c r="AD124" s="820"/>
      <c r="AE124" s="821"/>
      <c r="AF124" s="822" t="s">
        <v>127</v>
      </c>
      <c r="AG124" s="820"/>
      <c r="AH124" s="820"/>
      <c r="AI124" s="820"/>
      <c r="AJ124" s="821"/>
      <c r="AK124" s="822" t="s">
        <v>387</v>
      </c>
      <c r="AL124" s="820"/>
      <c r="AM124" s="820"/>
      <c r="AN124" s="820"/>
      <c r="AO124" s="821"/>
      <c r="AP124" s="867" t="s">
        <v>127</v>
      </c>
      <c r="AQ124" s="868"/>
      <c r="AR124" s="868"/>
      <c r="AS124" s="868"/>
      <c r="AT124" s="869"/>
      <c r="AU124" s="870" t="s">
        <v>469</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387</v>
      </c>
      <c r="BR124" s="874"/>
      <c r="BS124" s="874"/>
      <c r="BT124" s="874"/>
      <c r="BU124" s="874"/>
      <c r="BV124" s="874" t="s">
        <v>127</v>
      </c>
      <c r="BW124" s="874"/>
      <c r="BX124" s="874"/>
      <c r="BY124" s="874"/>
      <c r="BZ124" s="874"/>
      <c r="CA124" s="874" t="s">
        <v>387</v>
      </c>
      <c r="CB124" s="874"/>
      <c r="CC124" s="874"/>
      <c r="CD124" s="874"/>
      <c r="CE124" s="874"/>
      <c r="CF124" s="764"/>
      <c r="CG124" s="765"/>
      <c r="CH124" s="765"/>
      <c r="CI124" s="765"/>
      <c r="CJ124" s="905"/>
      <c r="CK124" s="913"/>
      <c r="CL124" s="913"/>
      <c r="CM124" s="913"/>
      <c r="CN124" s="913"/>
      <c r="CO124" s="914"/>
      <c r="CP124" s="878" t="s">
        <v>470</v>
      </c>
      <c r="CQ124" s="879"/>
      <c r="CR124" s="879"/>
      <c r="CS124" s="879"/>
      <c r="CT124" s="879"/>
      <c r="CU124" s="879"/>
      <c r="CV124" s="879"/>
      <c r="CW124" s="879"/>
      <c r="CX124" s="879"/>
      <c r="CY124" s="879"/>
      <c r="CZ124" s="879"/>
      <c r="DA124" s="879"/>
      <c r="DB124" s="879"/>
      <c r="DC124" s="879"/>
      <c r="DD124" s="879"/>
      <c r="DE124" s="879"/>
      <c r="DF124" s="880"/>
      <c r="DG124" s="802">
        <v>14304406</v>
      </c>
      <c r="DH124" s="803"/>
      <c r="DI124" s="803"/>
      <c r="DJ124" s="803"/>
      <c r="DK124" s="804"/>
      <c r="DL124" s="805">
        <v>15052595</v>
      </c>
      <c r="DM124" s="803"/>
      <c r="DN124" s="803"/>
      <c r="DO124" s="803"/>
      <c r="DP124" s="804"/>
      <c r="DQ124" s="805" t="s">
        <v>387</v>
      </c>
      <c r="DR124" s="803"/>
      <c r="DS124" s="803"/>
      <c r="DT124" s="803"/>
      <c r="DU124" s="804"/>
      <c r="DV124" s="891" t="s">
        <v>127</v>
      </c>
      <c r="DW124" s="892"/>
      <c r="DX124" s="892"/>
      <c r="DY124" s="892"/>
      <c r="DZ124" s="893"/>
    </row>
    <row r="125" spans="1:130" s="246" customFormat="1" ht="26.25" customHeight="1" x14ac:dyDescent="0.15">
      <c r="A125" s="860"/>
      <c r="B125" s="861"/>
      <c r="C125" s="864" t="s">
        <v>455</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387</v>
      </c>
      <c r="AB125" s="820"/>
      <c r="AC125" s="820"/>
      <c r="AD125" s="820"/>
      <c r="AE125" s="821"/>
      <c r="AF125" s="822" t="s">
        <v>127</v>
      </c>
      <c r="AG125" s="820"/>
      <c r="AH125" s="820"/>
      <c r="AI125" s="820"/>
      <c r="AJ125" s="821"/>
      <c r="AK125" s="822" t="s">
        <v>387</v>
      </c>
      <c r="AL125" s="820"/>
      <c r="AM125" s="820"/>
      <c r="AN125" s="820"/>
      <c r="AO125" s="821"/>
      <c r="AP125" s="867" t="s">
        <v>127</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471</v>
      </c>
      <c r="CL125" s="895"/>
      <c r="CM125" s="895"/>
      <c r="CN125" s="895"/>
      <c r="CO125" s="896"/>
      <c r="CP125" s="903" t="s">
        <v>472</v>
      </c>
      <c r="CQ125" s="848"/>
      <c r="CR125" s="848"/>
      <c r="CS125" s="848"/>
      <c r="CT125" s="848"/>
      <c r="CU125" s="848"/>
      <c r="CV125" s="848"/>
      <c r="CW125" s="848"/>
      <c r="CX125" s="848"/>
      <c r="CY125" s="848"/>
      <c r="CZ125" s="848"/>
      <c r="DA125" s="848"/>
      <c r="DB125" s="848"/>
      <c r="DC125" s="848"/>
      <c r="DD125" s="848"/>
      <c r="DE125" s="848"/>
      <c r="DF125" s="849"/>
      <c r="DG125" s="904" t="s">
        <v>387</v>
      </c>
      <c r="DH125" s="885"/>
      <c r="DI125" s="885"/>
      <c r="DJ125" s="885"/>
      <c r="DK125" s="885"/>
      <c r="DL125" s="885" t="s">
        <v>387</v>
      </c>
      <c r="DM125" s="885"/>
      <c r="DN125" s="885"/>
      <c r="DO125" s="885"/>
      <c r="DP125" s="885"/>
      <c r="DQ125" s="885" t="s">
        <v>387</v>
      </c>
      <c r="DR125" s="885"/>
      <c r="DS125" s="885"/>
      <c r="DT125" s="885"/>
      <c r="DU125" s="885"/>
      <c r="DV125" s="886" t="s">
        <v>127</v>
      </c>
      <c r="DW125" s="886"/>
      <c r="DX125" s="886"/>
      <c r="DY125" s="886"/>
      <c r="DZ125" s="887"/>
    </row>
    <row r="126" spans="1:130" s="246" customFormat="1" ht="26.25" customHeight="1" thickBot="1" x14ac:dyDescent="0.2">
      <c r="A126" s="860"/>
      <c r="B126" s="861"/>
      <c r="C126" s="864" t="s">
        <v>457</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1514134</v>
      </c>
      <c r="AB126" s="820"/>
      <c r="AC126" s="820"/>
      <c r="AD126" s="820"/>
      <c r="AE126" s="821"/>
      <c r="AF126" s="822">
        <v>1816297</v>
      </c>
      <c r="AG126" s="820"/>
      <c r="AH126" s="820"/>
      <c r="AI126" s="820"/>
      <c r="AJ126" s="821"/>
      <c r="AK126" s="822">
        <v>1246293</v>
      </c>
      <c r="AL126" s="820"/>
      <c r="AM126" s="820"/>
      <c r="AN126" s="820"/>
      <c r="AO126" s="821"/>
      <c r="AP126" s="867">
        <v>1.6</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473</v>
      </c>
      <c r="CQ126" s="790"/>
      <c r="CR126" s="790"/>
      <c r="CS126" s="790"/>
      <c r="CT126" s="790"/>
      <c r="CU126" s="790"/>
      <c r="CV126" s="790"/>
      <c r="CW126" s="790"/>
      <c r="CX126" s="790"/>
      <c r="CY126" s="790"/>
      <c r="CZ126" s="790"/>
      <c r="DA126" s="790"/>
      <c r="DB126" s="790"/>
      <c r="DC126" s="790"/>
      <c r="DD126" s="790"/>
      <c r="DE126" s="790"/>
      <c r="DF126" s="791"/>
      <c r="DG126" s="856" t="s">
        <v>448</v>
      </c>
      <c r="DH126" s="857"/>
      <c r="DI126" s="857"/>
      <c r="DJ126" s="857"/>
      <c r="DK126" s="857"/>
      <c r="DL126" s="857" t="s">
        <v>387</v>
      </c>
      <c r="DM126" s="857"/>
      <c r="DN126" s="857"/>
      <c r="DO126" s="857"/>
      <c r="DP126" s="857"/>
      <c r="DQ126" s="857" t="s">
        <v>127</v>
      </c>
      <c r="DR126" s="857"/>
      <c r="DS126" s="857"/>
      <c r="DT126" s="857"/>
      <c r="DU126" s="857"/>
      <c r="DV126" s="834" t="s">
        <v>387</v>
      </c>
      <c r="DW126" s="834"/>
      <c r="DX126" s="834"/>
      <c r="DY126" s="834"/>
      <c r="DZ126" s="835"/>
    </row>
    <row r="127" spans="1:130" s="246" customFormat="1" ht="26.25" customHeight="1" x14ac:dyDescent="0.15">
      <c r="A127" s="862"/>
      <c r="B127" s="863"/>
      <c r="C127" s="881" t="s">
        <v>474</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127</v>
      </c>
      <c r="AB127" s="820"/>
      <c r="AC127" s="820"/>
      <c r="AD127" s="820"/>
      <c r="AE127" s="821"/>
      <c r="AF127" s="822" t="s">
        <v>127</v>
      </c>
      <c r="AG127" s="820"/>
      <c r="AH127" s="820"/>
      <c r="AI127" s="820"/>
      <c r="AJ127" s="821"/>
      <c r="AK127" s="822" t="s">
        <v>387</v>
      </c>
      <c r="AL127" s="820"/>
      <c r="AM127" s="820"/>
      <c r="AN127" s="820"/>
      <c r="AO127" s="821"/>
      <c r="AP127" s="867" t="s">
        <v>127</v>
      </c>
      <c r="AQ127" s="868"/>
      <c r="AR127" s="868"/>
      <c r="AS127" s="868"/>
      <c r="AT127" s="869"/>
      <c r="AU127" s="282"/>
      <c r="AV127" s="282"/>
      <c r="AW127" s="282"/>
      <c r="AX127" s="884" t="s">
        <v>475</v>
      </c>
      <c r="AY127" s="852"/>
      <c r="AZ127" s="852"/>
      <c r="BA127" s="852"/>
      <c r="BB127" s="852"/>
      <c r="BC127" s="852"/>
      <c r="BD127" s="852"/>
      <c r="BE127" s="853"/>
      <c r="BF127" s="851" t="s">
        <v>476</v>
      </c>
      <c r="BG127" s="852"/>
      <c r="BH127" s="852"/>
      <c r="BI127" s="852"/>
      <c r="BJ127" s="852"/>
      <c r="BK127" s="852"/>
      <c r="BL127" s="853"/>
      <c r="BM127" s="851" t="s">
        <v>477</v>
      </c>
      <c r="BN127" s="852"/>
      <c r="BO127" s="852"/>
      <c r="BP127" s="852"/>
      <c r="BQ127" s="852"/>
      <c r="BR127" s="852"/>
      <c r="BS127" s="853"/>
      <c r="BT127" s="851" t="s">
        <v>478</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479</v>
      </c>
      <c r="CQ127" s="790"/>
      <c r="CR127" s="790"/>
      <c r="CS127" s="790"/>
      <c r="CT127" s="790"/>
      <c r="CU127" s="790"/>
      <c r="CV127" s="790"/>
      <c r="CW127" s="790"/>
      <c r="CX127" s="790"/>
      <c r="CY127" s="790"/>
      <c r="CZ127" s="790"/>
      <c r="DA127" s="790"/>
      <c r="DB127" s="790"/>
      <c r="DC127" s="790"/>
      <c r="DD127" s="790"/>
      <c r="DE127" s="790"/>
      <c r="DF127" s="791"/>
      <c r="DG127" s="856" t="s">
        <v>127</v>
      </c>
      <c r="DH127" s="857"/>
      <c r="DI127" s="857"/>
      <c r="DJ127" s="857"/>
      <c r="DK127" s="857"/>
      <c r="DL127" s="857" t="s">
        <v>127</v>
      </c>
      <c r="DM127" s="857"/>
      <c r="DN127" s="857"/>
      <c r="DO127" s="857"/>
      <c r="DP127" s="857"/>
      <c r="DQ127" s="857" t="s">
        <v>127</v>
      </c>
      <c r="DR127" s="857"/>
      <c r="DS127" s="857"/>
      <c r="DT127" s="857"/>
      <c r="DU127" s="857"/>
      <c r="DV127" s="834" t="s">
        <v>387</v>
      </c>
      <c r="DW127" s="834"/>
      <c r="DX127" s="834"/>
      <c r="DY127" s="834"/>
      <c r="DZ127" s="835"/>
    </row>
    <row r="128" spans="1:130" s="246" customFormat="1" ht="26.25" customHeight="1" thickBot="1" x14ac:dyDescent="0.2">
      <c r="A128" s="836" t="s">
        <v>480</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481</v>
      </c>
      <c r="X128" s="838"/>
      <c r="Y128" s="838"/>
      <c r="Z128" s="839"/>
      <c r="AA128" s="840">
        <v>3655583</v>
      </c>
      <c r="AB128" s="841"/>
      <c r="AC128" s="841"/>
      <c r="AD128" s="841"/>
      <c r="AE128" s="842"/>
      <c r="AF128" s="843">
        <v>3566735</v>
      </c>
      <c r="AG128" s="841"/>
      <c r="AH128" s="841"/>
      <c r="AI128" s="841"/>
      <c r="AJ128" s="842"/>
      <c r="AK128" s="843">
        <v>3368771</v>
      </c>
      <c r="AL128" s="841"/>
      <c r="AM128" s="841"/>
      <c r="AN128" s="841"/>
      <c r="AO128" s="842"/>
      <c r="AP128" s="844"/>
      <c r="AQ128" s="845"/>
      <c r="AR128" s="845"/>
      <c r="AS128" s="845"/>
      <c r="AT128" s="846"/>
      <c r="AU128" s="282"/>
      <c r="AV128" s="282"/>
      <c r="AW128" s="282"/>
      <c r="AX128" s="847" t="s">
        <v>482</v>
      </c>
      <c r="AY128" s="848"/>
      <c r="AZ128" s="848"/>
      <c r="BA128" s="848"/>
      <c r="BB128" s="848"/>
      <c r="BC128" s="848"/>
      <c r="BD128" s="848"/>
      <c r="BE128" s="849"/>
      <c r="BF128" s="826" t="s">
        <v>387</v>
      </c>
      <c r="BG128" s="827"/>
      <c r="BH128" s="827"/>
      <c r="BI128" s="827"/>
      <c r="BJ128" s="827"/>
      <c r="BK128" s="827"/>
      <c r="BL128" s="850"/>
      <c r="BM128" s="826">
        <v>11.25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483</v>
      </c>
      <c r="CQ128" s="768"/>
      <c r="CR128" s="768"/>
      <c r="CS128" s="768"/>
      <c r="CT128" s="768"/>
      <c r="CU128" s="768"/>
      <c r="CV128" s="768"/>
      <c r="CW128" s="768"/>
      <c r="CX128" s="768"/>
      <c r="CY128" s="768"/>
      <c r="CZ128" s="768"/>
      <c r="DA128" s="768"/>
      <c r="DB128" s="768"/>
      <c r="DC128" s="768"/>
      <c r="DD128" s="768"/>
      <c r="DE128" s="768"/>
      <c r="DF128" s="769"/>
      <c r="DG128" s="830">
        <v>12027</v>
      </c>
      <c r="DH128" s="831"/>
      <c r="DI128" s="831"/>
      <c r="DJ128" s="831"/>
      <c r="DK128" s="831"/>
      <c r="DL128" s="831">
        <v>33168</v>
      </c>
      <c r="DM128" s="831"/>
      <c r="DN128" s="831"/>
      <c r="DO128" s="831"/>
      <c r="DP128" s="831"/>
      <c r="DQ128" s="831">
        <v>20049</v>
      </c>
      <c r="DR128" s="831"/>
      <c r="DS128" s="831"/>
      <c r="DT128" s="831"/>
      <c r="DU128" s="831"/>
      <c r="DV128" s="832">
        <v>0</v>
      </c>
      <c r="DW128" s="832"/>
      <c r="DX128" s="832"/>
      <c r="DY128" s="832"/>
      <c r="DZ128" s="833"/>
    </row>
    <row r="129" spans="1:131" s="246" customFormat="1" ht="26.25" customHeight="1" x14ac:dyDescent="0.15">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484</v>
      </c>
      <c r="X129" s="817"/>
      <c r="Y129" s="817"/>
      <c r="Z129" s="818"/>
      <c r="AA129" s="819">
        <v>83307501</v>
      </c>
      <c r="AB129" s="820"/>
      <c r="AC129" s="820"/>
      <c r="AD129" s="820"/>
      <c r="AE129" s="821"/>
      <c r="AF129" s="822">
        <v>84263481</v>
      </c>
      <c r="AG129" s="820"/>
      <c r="AH129" s="820"/>
      <c r="AI129" s="820"/>
      <c r="AJ129" s="821"/>
      <c r="AK129" s="822">
        <v>86475319</v>
      </c>
      <c r="AL129" s="820"/>
      <c r="AM129" s="820"/>
      <c r="AN129" s="820"/>
      <c r="AO129" s="821"/>
      <c r="AP129" s="823"/>
      <c r="AQ129" s="824"/>
      <c r="AR129" s="824"/>
      <c r="AS129" s="824"/>
      <c r="AT129" s="825"/>
      <c r="AU129" s="284"/>
      <c r="AV129" s="284"/>
      <c r="AW129" s="284"/>
      <c r="AX129" s="789" t="s">
        <v>485</v>
      </c>
      <c r="AY129" s="790"/>
      <c r="AZ129" s="790"/>
      <c r="BA129" s="790"/>
      <c r="BB129" s="790"/>
      <c r="BC129" s="790"/>
      <c r="BD129" s="790"/>
      <c r="BE129" s="791"/>
      <c r="BF129" s="809" t="s">
        <v>387</v>
      </c>
      <c r="BG129" s="810"/>
      <c r="BH129" s="810"/>
      <c r="BI129" s="810"/>
      <c r="BJ129" s="810"/>
      <c r="BK129" s="810"/>
      <c r="BL129" s="811"/>
      <c r="BM129" s="809">
        <v>16.25</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486</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487</v>
      </c>
      <c r="X130" s="817"/>
      <c r="Y130" s="817"/>
      <c r="Z130" s="818"/>
      <c r="AA130" s="819">
        <v>6611604</v>
      </c>
      <c r="AB130" s="820"/>
      <c r="AC130" s="820"/>
      <c r="AD130" s="820"/>
      <c r="AE130" s="821"/>
      <c r="AF130" s="822">
        <v>6591778</v>
      </c>
      <c r="AG130" s="820"/>
      <c r="AH130" s="820"/>
      <c r="AI130" s="820"/>
      <c r="AJ130" s="821"/>
      <c r="AK130" s="822">
        <v>6311797</v>
      </c>
      <c r="AL130" s="820"/>
      <c r="AM130" s="820"/>
      <c r="AN130" s="820"/>
      <c r="AO130" s="821"/>
      <c r="AP130" s="823"/>
      <c r="AQ130" s="824"/>
      <c r="AR130" s="824"/>
      <c r="AS130" s="824"/>
      <c r="AT130" s="825"/>
      <c r="AU130" s="284"/>
      <c r="AV130" s="284"/>
      <c r="AW130" s="284"/>
      <c r="AX130" s="789" t="s">
        <v>488</v>
      </c>
      <c r="AY130" s="790"/>
      <c r="AZ130" s="790"/>
      <c r="BA130" s="790"/>
      <c r="BB130" s="790"/>
      <c r="BC130" s="790"/>
      <c r="BD130" s="790"/>
      <c r="BE130" s="791"/>
      <c r="BF130" s="792">
        <v>1.3</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489</v>
      </c>
      <c r="X131" s="800"/>
      <c r="Y131" s="800"/>
      <c r="Z131" s="801"/>
      <c r="AA131" s="802">
        <v>76695897</v>
      </c>
      <c r="AB131" s="803"/>
      <c r="AC131" s="803"/>
      <c r="AD131" s="803"/>
      <c r="AE131" s="804"/>
      <c r="AF131" s="805">
        <v>77671703</v>
      </c>
      <c r="AG131" s="803"/>
      <c r="AH131" s="803"/>
      <c r="AI131" s="803"/>
      <c r="AJ131" s="804"/>
      <c r="AK131" s="805">
        <v>80163522</v>
      </c>
      <c r="AL131" s="803"/>
      <c r="AM131" s="803"/>
      <c r="AN131" s="803"/>
      <c r="AO131" s="804"/>
      <c r="AP131" s="806"/>
      <c r="AQ131" s="807"/>
      <c r="AR131" s="807"/>
      <c r="AS131" s="807"/>
      <c r="AT131" s="808"/>
      <c r="AU131" s="284"/>
      <c r="AV131" s="284"/>
      <c r="AW131" s="284"/>
      <c r="AX131" s="767" t="s">
        <v>490</v>
      </c>
      <c r="AY131" s="768"/>
      <c r="AZ131" s="768"/>
      <c r="BA131" s="768"/>
      <c r="BB131" s="768"/>
      <c r="BC131" s="768"/>
      <c r="BD131" s="768"/>
      <c r="BE131" s="769"/>
      <c r="BF131" s="770" t="s">
        <v>127</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491</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492</v>
      </c>
      <c r="W132" s="780"/>
      <c r="X132" s="780"/>
      <c r="Y132" s="780"/>
      <c r="Z132" s="781"/>
      <c r="AA132" s="782">
        <v>0.76125975800000001</v>
      </c>
      <c r="AB132" s="783"/>
      <c r="AC132" s="783"/>
      <c r="AD132" s="783"/>
      <c r="AE132" s="784"/>
      <c r="AF132" s="785">
        <v>1.433016088</v>
      </c>
      <c r="AG132" s="783"/>
      <c r="AH132" s="783"/>
      <c r="AI132" s="783"/>
      <c r="AJ132" s="784"/>
      <c r="AK132" s="785">
        <v>1.853913055</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493</v>
      </c>
      <c r="W133" s="759"/>
      <c r="X133" s="759"/>
      <c r="Y133" s="759"/>
      <c r="Z133" s="760"/>
      <c r="AA133" s="761">
        <v>0</v>
      </c>
      <c r="AB133" s="762"/>
      <c r="AC133" s="762"/>
      <c r="AD133" s="762"/>
      <c r="AE133" s="763"/>
      <c r="AF133" s="761">
        <v>0.7</v>
      </c>
      <c r="AG133" s="762"/>
      <c r="AH133" s="762"/>
      <c r="AI133" s="762"/>
      <c r="AJ133" s="763"/>
      <c r="AK133" s="761">
        <v>1.3</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ZVc4Fl9FAv/f+ttxXb0Pwe3fta/vpQMlPxwiGgAW2h1DjChKBbkeUICqVl63qGtpMinCr2AUFT0lU6CijIo2uA==" saltValue="xGIfXGqi8cmoX4A+73tsS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UvGLA4fxVKXcD3kq4BragFqm1mCWkudI2p+exmni89yZh0fo+5Sb57DWEed+LFn/t+AWx+G2sCd6uczds68VYg==" saltValue="BLKh+ysvl3UvWAAxIBpPb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ZgQ9YCsLhB4hTXeJqZV+z+tiYRs7rduXNN6zDIRr1z+z/Zx+v5RoekgImVTAKrtwWepY7cTSuCYnUH9wQoIzg==" saltValue="f5FJB1Y64494xTCRjlpCM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497</v>
      </c>
      <c r="AP7" s="303"/>
      <c r="AQ7" s="304" t="s">
        <v>498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499</v>
      </c>
      <c r="AQ8" s="310" t="s">
        <v>500</v>
      </c>
      <c r="AR8" s="311" t="s">
        <v>501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502</v>
      </c>
      <c r="AL9" s="1189"/>
      <c r="AM9" s="1189"/>
      <c r="AN9" s="1190"/>
      <c r="AO9" s="312">
        <v>27693032</v>
      </c>
      <c r="AP9" s="312">
        <v>56802</v>
      </c>
      <c r="AQ9" s="313">
        <v>56078</v>
      </c>
      <c r="AR9" s="314">
        <v>1.3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503</v>
      </c>
      <c r="AL10" s="1189"/>
      <c r="AM10" s="1189"/>
      <c r="AN10" s="1190"/>
      <c r="AO10" s="315">
        <v>2004231</v>
      </c>
      <c r="AP10" s="315">
        <v>4111</v>
      </c>
      <c r="AQ10" s="316">
        <v>3491</v>
      </c>
      <c r="AR10" s="317">
        <v>17.8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504</v>
      </c>
      <c r="AL11" s="1189"/>
      <c r="AM11" s="1189"/>
      <c r="AN11" s="1190"/>
      <c r="AO11" s="315" t="s">
        <v>505</v>
      </c>
      <c r="AP11" s="315" t="s">
        <v>505</v>
      </c>
      <c r="AQ11" s="316">
        <v>1563</v>
      </c>
      <c r="AR11" s="317" t="s">
        <v>505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506</v>
      </c>
      <c r="AL12" s="1189"/>
      <c r="AM12" s="1189"/>
      <c r="AN12" s="1190"/>
      <c r="AO12" s="315">
        <v>585123</v>
      </c>
      <c r="AP12" s="315">
        <v>1200</v>
      </c>
      <c r="AQ12" s="316">
        <v>910</v>
      </c>
      <c r="AR12" s="317">
        <v>31.9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507</v>
      </c>
      <c r="AL13" s="1189"/>
      <c r="AM13" s="1189"/>
      <c r="AN13" s="1190"/>
      <c r="AO13" s="315" t="s">
        <v>505</v>
      </c>
      <c r="AP13" s="315" t="s">
        <v>505</v>
      </c>
      <c r="AQ13" s="316" t="s">
        <v>505</v>
      </c>
      <c r="AR13" s="317" t="s">
        <v>505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508</v>
      </c>
      <c r="AL14" s="1189"/>
      <c r="AM14" s="1189"/>
      <c r="AN14" s="1190"/>
      <c r="AO14" s="315">
        <v>743530</v>
      </c>
      <c r="AP14" s="315">
        <v>1525</v>
      </c>
      <c r="AQ14" s="316">
        <v>2138</v>
      </c>
      <c r="AR14" s="317">
        <v>-28.7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509</v>
      </c>
      <c r="AL15" s="1189"/>
      <c r="AM15" s="1189"/>
      <c r="AN15" s="1190"/>
      <c r="AO15" s="315">
        <v>1069117</v>
      </c>
      <c r="AP15" s="315">
        <v>2193</v>
      </c>
      <c r="AQ15" s="316">
        <v>1243</v>
      </c>
      <c r="AR15" s="317">
        <v>76.400000000000006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510</v>
      </c>
      <c r="AL16" s="1192"/>
      <c r="AM16" s="1192"/>
      <c r="AN16" s="1193"/>
      <c r="AO16" s="315">
        <v>-2469580</v>
      </c>
      <c r="AP16" s="315">
        <v>-5065</v>
      </c>
      <c r="AQ16" s="316">
        <v>-4219</v>
      </c>
      <c r="AR16" s="317">
        <v>20.100000000000001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185</v>
      </c>
      <c r="AL17" s="1192"/>
      <c r="AM17" s="1192"/>
      <c r="AN17" s="1193"/>
      <c r="AO17" s="315">
        <v>29625453</v>
      </c>
      <c r="AP17" s="315">
        <v>60766</v>
      </c>
      <c r="AQ17" s="316">
        <v>61203</v>
      </c>
      <c r="AR17" s="317">
        <v>-0.7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512</v>
      </c>
      <c r="AP20" s="323" t="s">
        <v>513</v>
      </c>
      <c r="AQ20" s="324" t="s">
        <v>514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515</v>
      </c>
      <c r="AL21" s="1186"/>
      <c r="AM21" s="1186"/>
      <c r="AN21" s="1187"/>
      <c r="AO21" s="327">
        <v>6.14</v>
      </c>
      <c r="AP21" s="328">
        <v>6.02</v>
      </c>
      <c r="AQ21" s="329">
        <v>0.12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516</v>
      </c>
      <c r="AL22" s="1186"/>
      <c r="AM22" s="1186"/>
      <c r="AN22" s="1187"/>
      <c r="AO22" s="332">
        <v>102.1</v>
      </c>
      <c r="AP22" s="333">
        <v>100.1</v>
      </c>
      <c r="AQ22" s="334">
        <v>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497</v>
      </c>
      <c r="AP30" s="303"/>
      <c r="AQ30" s="304" t="s">
        <v>498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499</v>
      </c>
      <c r="AQ31" s="310" t="s">
        <v>500</v>
      </c>
      <c r="AR31" s="311" t="s">
        <v>501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520</v>
      </c>
      <c r="AL32" s="1177"/>
      <c r="AM32" s="1177"/>
      <c r="AN32" s="1178"/>
      <c r="AO32" s="342">
        <v>8220764</v>
      </c>
      <c r="AP32" s="342">
        <v>16862</v>
      </c>
      <c r="AQ32" s="343">
        <v>27020</v>
      </c>
      <c r="AR32" s="344">
        <v>-37.6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521</v>
      </c>
      <c r="AL33" s="1177"/>
      <c r="AM33" s="1177"/>
      <c r="AN33" s="1178"/>
      <c r="AO33" s="342" t="s">
        <v>505</v>
      </c>
      <c r="AP33" s="342" t="s">
        <v>505</v>
      </c>
      <c r="AQ33" s="343" t="s">
        <v>505</v>
      </c>
      <c r="AR33" s="344" t="s">
        <v>505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522</v>
      </c>
      <c r="AL34" s="1177"/>
      <c r="AM34" s="1177"/>
      <c r="AN34" s="1178"/>
      <c r="AO34" s="342" t="s">
        <v>505</v>
      </c>
      <c r="AP34" s="342" t="s">
        <v>505</v>
      </c>
      <c r="AQ34" s="343">
        <v>28</v>
      </c>
      <c r="AR34" s="344" t="s">
        <v>505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523</v>
      </c>
      <c r="AL35" s="1177"/>
      <c r="AM35" s="1177"/>
      <c r="AN35" s="1178"/>
      <c r="AO35" s="342">
        <v>1283384</v>
      </c>
      <c r="AP35" s="342">
        <v>2632</v>
      </c>
      <c r="AQ35" s="343">
        <v>6255</v>
      </c>
      <c r="AR35" s="344">
        <v>-57.9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524</v>
      </c>
      <c r="AL36" s="1177"/>
      <c r="AM36" s="1177"/>
      <c r="AN36" s="1178"/>
      <c r="AO36" s="342" t="s">
        <v>505</v>
      </c>
      <c r="AP36" s="342" t="s">
        <v>505</v>
      </c>
      <c r="AQ36" s="343">
        <v>683</v>
      </c>
      <c r="AR36" s="344" t="s">
        <v>505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525</v>
      </c>
      <c r="AL37" s="1177"/>
      <c r="AM37" s="1177"/>
      <c r="AN37" s="1178"/>
      <c r="AO37" s="342">
        <v>1662582</v>
      </c>
      <c r="AP37" s="342">
        <v>3410</v>
      </c>
      <c r="AQ37" s="343">
        <v>1461</v>
      </c>
      <c r="AR37" s="344">
        <v>133.4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526</v>
      </c>
      <c r="AL38" s="1180"/>
      <c r="AM38" s="1180"/>
      <c r="AN38" s="1181"/>
      <c r="AO38" s="345" t="s">
        <v>505</v>
      </c>
      <c r="AP38" s="345" t="s">
        <v>505</v>
      </c>
      <c r="AQ38" s="346">
        <v>0</v>
      </c>
      <c r="AR38" s="334" t="s">
        <v>505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527</v>
      </c>
      <c r="AL39" s="1180"/>
      <c r="AM39" s="1180"/>
      <c r="AN39" s="1181"/>
      <c r="AO39" s="342">
        <v>-3368771</v>
      </c>
      <c r="AP39" s="342">
        <v>-6910</v>
      </c>
      <c r="AQ39" s="343">
        <v>-7551</v>
      </c>
      <c r="AR39" s="344">
        <v>-8.5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528</v>
      </c>
      <c r="AL40" s="1177"/>
      <c r="AM40" s="1177"/>
      <c r="AN40" s="1178"/>
      <c r="AO40" s="342">
        <v>-6311797</v>
      </c>
      <c r="AP40" s="342">
        <v>-12946</v>
      </c>
      <c r="AQ40" s="343">
        <v>-21721</v>
      </c>
      <c r="AR40" s="344">
        <v>-40.4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298</v>
      </c>
      <c r="AL41" s="1183"/>
      <c r="AM41" s="1183"/>
      <c r="AN41" s="1184"/>
      <c r="AO41" s="342">
        <v>1486162</v>
      </c>
      <c r="AP41" s="342">
        <v>3048</v>
      </c>
      <c r="AQ41" s="343">
        <v>6176</v>
      </c>
      <c r="AR41" s="344">
        <v>-50.6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497</v>
      </c>
      <c r="AN49" s="1171" t="s">
        <v>532</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533</v>
      </c>
      <c r="AO50" s="359" t="s">
        <v>534</v>
      </c>
      <c r="AP50" s="360" t="s">
        <v>535</v>
      </c>
      <c r="AQ50" s="361" t="s">
        <v>536</v>
      </c>
      <c r="AR50" s="362" t="s">
        <v>537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538</v>
      </c>
      <c r="AL51" s="355"/>
      <c r="AM51" s="363">
        <v>9592187</v>
      </c>
      <c r="AN51" s="364">
        <v>20290</v>
      </c>
      <c r="AO51" s="365">
        <v>-18.899999999999999</v>
      </c>
      <c r="AP51" s="366">
        <v>45117</v>
      </c>
      <c r="AQ51" s="367">
        <v>4.5999999999999996</v>
      </c>
      <c r="AR51" s="368">
        <v>-23.5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539</v>
      </c>
      <c r="AM52" s="371">
        <v>6970189</v>
      </c>
      <c r="AN52" s="372">
        <v>14744</v>
      </c>
      <c r="AO52" s="373">
        <v>22</v>
      </c>
      <c r="AP52" s="374">
        <v>25589</v>
      </c>
      <c r="AQ52" s="375">
        <v>16.899999999999999</v>
      </c>
      <c r="AR52" s="376">
        <v>5.0999999999999996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540</v>
      </c>
      <c r="AL53" s="355"/>
      <c r="AM53" s="363">
        <v>11880083</v>
      </c>
      <c r="AN53" s="364">
        <v>24929</v>
      </c>
      <c r="AO53" s="365">
        <v>22.9</v>
      </c>
      <c r="AP53" s="366">
        <v>39951</v>
      </c>
      <c r="AQ53" s="367">
        <v>-11.5</v>
      </c>
      <c r="AR53" s="368">
        <v>34.4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539</v>
      </c>
      <c r="AM54" s="371">
        <v>10263585</v>
      </c>
      <c r="AN54" s="372">
        <v>21537</v>
      </c>
      <c r="AO54" s="373">
        <v>46.1</v>
      </c>
      <c r="AP54" s="374">
        <v>22555</v>
      </c>
      <c r="AQ54" s="375">
        <v>-11.9</v>
      </c>
      <c r="AR54" s="376">
        <v>58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541</v>
      </c>
      <c r="AL55" s="355"/>
      <c r="AM55" s="363">
        <v>12434193</v>
      </c>
      <c r="AN55" s="364">
        <v>25864</v>
      </c>
      <c r="AO55" s="365">
        <v>3.8</v>
      </c>
      <c r="AP55" s="366">
        <v>39893</v>
      </c>
      <c r="AQ55" s="367">
        <v>-0.1</v>
      </c>
      <c r="AR55" s="368">
        <v>3.9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539</v>
      </c>
      <c r="AM56" s="371">
        <v>11124537</v>
      </c>
      <c r="AN56" s="372">
        <v>23140</v>
      </c>
      <c r="AO56" s="373">
        <v>7.4</v>
      </c>
      <c r="AP56" s="374">
        <v>26170</v>
      </c>
      <c r="AQ56" s="375">
        <v>16</v>
      </c>
      <c r="AR56" s="376">
        <v>-8.6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542</v>
      </c>
      <c r="AL57" s="355"/>
      <c r="AM57" s="363">
        <v>20521093</v>
      </c>
      <c r="AN57" s="364">
        <v>42346</v>
      </c>
      <c r="AO57" s="365">
        <v>63.7</v>
      </c>
      <c r="AP57" s="366">
        <v>41080</v>
      </c>
      <c r="AQ57" s="367">
        <v>3</v>
      </c>
      <c r="AR57" s="368">
        <v>60.7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539</v>
      </c>
      <c r="AM58" s="371">
        <v>17954768</v>
      </c>
      <c r="AN58" s="372">
        <v>37050</v>
      </c>
      <c r="AO58" s="373">
        <v>60.1</v>
      </c>
      <c r="AP58" s="374">
        <v>27265</v>
      </c>
      <c r="AQ58" s="375">
        <v>4.2</v>
      </c>
      <c r="AR58" s="376">
        <v>55.9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543</v>
      </c>
      <c r="AL59" s="355"/>
      <c r="AM59" s="363">
        <v>10694793</v>
      </c>
      <c r="AN59" s="364">
        <v>21936</v>
      </c>
      <c r="AO59" s="365">
        <v>-48.2</v>
      </c>
      <c r="AP59" s="366">
        <v>33173</v>
      </c>
      <c r="AQ59" s="367">
        <v>-19.2</v>
      </c>
      <c r="AR59" s="368">
        <v>-29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539</v>
      </c>
      <c r="AM60" s="371">
        <v>9463470</v>
      </c>
      <c r="AN60" s="372">
        <v>19411</v>
      </c>
      <c r="AO60" s="373">
        <v>-47.6</v>
      </c>
      <c r="AP60" s="374">
        <v>20353</v>
      </c>
      <c r="AQ60" s="375">
        <v>-25.4</v>
      </c>
      <c r="AR60" s="376">
        <v>-22.2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544</v>
      </c>
      <c r="AL61" s="377"/>
      <c r="AM61" s="378">
        <v>13024470</v>
      </c>
      <c r="AN61" s="379">
        <v>27073</v>
      </c>
      <c r="AO61" s="380">
        <v>4.7</v>
      </c>
      <c r="AP61" s="381">
        <v>39843</v>
      </c>
      <c r="AQ61" s="382">
        <v>-4.5999999999999996</v>
      </c>
      <c r="AR61" s="368">
        <v>9.3000000000000007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539</v>
      </c>
      <c r="AM62" s="371">
        <v>11155310</v>
      </c>
      <c r="AN62" s="372">
        <v>23176</v>
      </c>
      <c r="AO62" s="373">
        <v>17.600000000000001</v>
      </c>
      <c r="AP62" s="374">
        <v>24386</v>
      </c>
      <c r="AQ62" s="375">
        <v>0</v>
      </c>
      <c r="AR62" s="376">
        <v>17.600000000000001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eShdb14+7uqPN5A0ynTpKF5JGloC+LuON5QjbeliGhrHjFKvjtfQByHsp8mBWZ4PJ1UFDysXUy2HUf0VNv9zEw==" saltValue="LELiMOoCW887NZvjWyZGN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9Z5cFnpOI31w3JFxiOMGxXd7A5pSkCE+FkMXdi/syKdPkvKsD/XFixHyrdjfo6npBi8zcJEGTtBVoAaXlD9g==" saltValue="5s/NTRjfCsspjjvCKiJUf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dKa2Mim/U+wOo/vJu0y7ztoilR6F+JP5WdXrhSYAZOW+ie8NKd43zhPVRcMaGV7fdznhHddir6caiGahBytVw==" saltValue="GzpoOlD0y9Ji1plxBlvDP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194" t="s">
        <v>3</v>
      </c>
      <c r="D47" s="1194"/>
      <c r="E47" s="1195"/>
      <c r="F47" s="11">
        <v>13.72</v>
      </c>
      <c r="G47" s="12">
        <v>15.71</v>
      </c>
      <c r="H47" s="12">
        <v>18.23</v>
      </c>
      <c r="I47" s="12">
        <v>20.420000000000002</v>
      </c>
      <c r="J47" s="13">
        <v>22</v>
      </c>
    </row>
    <row r="48" spans="2:10" ht="57.75" customHeight="1" x14ac:dyDescent="0.15">
      <c r="B48" s="14"/>
      <c r="C48" s="1196" t="s">
        <v>4</v>
      </c>
      <c r="D48" s="1196"/>
      <c r="E48" s="1197"/>
      <c r="F48" s="15">
        <v>4.92</v>
      </c>
      <c r="G48" s="16">
        <v>5.88</v>
      </c>
      <c r="H48" s="16">
        <v>4.57</v>
      </c>
      <c r="I48" s="16">
        <v>4.1900000000000004</v>
      </c>
      <c r="J48" s="17">
        <v>5.33</v>
      </c>
    </row>
    <row r="49" spans="2:10" ht="57.75" customHeight="1" thickBot="1" x14ac:dyDescent="0.2">
      <c r="B49" s="18"/>
      <c r="C49" s="1198" t="s">
        <v>5</v>
      </c>
      <c r="D49" s="1198"/>
      <c r="E49" s="1199"/>
      <c r="F49" s="19">
        <v>0.76</v>
      </c>
      <c r="G49" s="20">
        <v>1.1399999999999999</v>
      </c>
      <c r="H49" s="20" t="s">
        <v>553</v>
      </c>
      <c r="I49" s="20">
        <v>0.28999999999999998</v>
      </c>
      <c r="J49" s="21">
        <v>1.27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Jz440OfUmNYL3Cu3SzlUGNT6HyIUmMCl1f/V11UmOwt2TjpHdN0SerSSv9Nq9Qo4spYR/1mrXKwt5l7ssHVQw==" saltValue="ROh6NNzsIatXvpFiFHtl5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2020-03-19T05:26:01Z</cp:lastPrinted>
  <dcterms:created xsi:type="dcterms:W3CDTF">2020-02-10T03:10:22Z</dcterms:created>
  <dcterms:modified xsi:type="dcterms:W3CDTF">2020-03-19T06:38:24Z</dcterms:modified>
  <cp:category/>
</cp:coreProperties>
</file>