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令和06年度\☆管理グループ\06.施設整備関係\02補助金関係\02_介護施設等整備事業交付金\100_R7年度分事業量調査\20240725【〆0809】（他）令和7年度県当初予算要求に係る事業量調査について\02_事業者へ案内\(2) 事業者への案内書類一式\"/>
    </mc:Choice>
  </mc:AlternateContent>
  <xr:revisionPtr revIDLastSave="0" documentId="13_ncr:1_{270544D5-FBD7-4205-9ACF-3E223C150873}" xr6:coauthVersionLast="47" xr6:coauthVersionMax="47" xr10:uidLastSave="{00000000-0000-0000-0000-000000000000}"/>
  <bookViews>
    <workbookView xWindow="2470" yWindow="0" windowWidth="11700" windowHeight="9620" tabRatio="611" xr2:uid="{00000000-000D-0000-FFFF-FFFF00000000}"/>
  </bookViews>
  <sheets>
    <sheet name="留意事項" sheetId="13" r:id="rId1"/>
    <sheet name="補助対象施設・単価一覧" sheetId="17" r:id="rId2"/>
    <sheet name="別紙（介護施設等整備事業交付金）" sheetId="3" r:id="rId3"/>
    <sheet name="単価" sheetId="1" r:id="rId4"/>
  </sheets>
  <definedNames>
    <definedName name="_xlnm._FilterDatabase" localSheetId="2" hidden="1">'別紙（介護施設等整備事業交付金）'!$A$5:$U$33</definedName>
    <definedName name="①及び⑤介護施設等の合築・併設支援" localSheetId="1">補助対象施設・単価一覧!$B$55:$B$71</definedName>
    <definedName name="①地域密着型サービス施設等の整備助成" localSheetId="1">補助対象施設・単価一覧!$B$4:$B$27</definedName>
    <definedName name="①地域密着型サービス施設等の整備助成">単価!$C$2:$C$18</definedName>
    <definedName name="②施設等の開設・設置に必要な準備経費支援" localSheetId="1">補助対象施設・単価一覧!$B$4:$B$27</definedName>
    <definedName name="②施設等の開設・設置に必要な準備経費支援">単価!$C$19:$C$37</definedName>
    <definedName name="③定期借地権利用による整備支援" localSheetId="1">補助対象施設・単価一覧!$B$30:$B$52</definedName>
    <definedName name="⑤介護施設等の合築・併設支援">単価!$C$38:$C$54</definedName>
    <definedName name="⑥空き家を活用した整備支援" localSheetId="1">補助対象施設・単価一覧!$B$74:$B$77</definedName>
    <definedName name="⑥空き家を活用した整備支援">単価!$C$55:$C$58</definedName>
    <definedName name="⑦_①既存の特別養護老人ホーム等のユニット化改修支援_個室→ユニット">単価!$C$59:$C$64</definedName>
    <definedName name="⑦_①既存の特別養護老人ホーム等のユニット化改修支援_多床室→ユニット">単価!$C$65:$C$70</definedName>
    <definedName name="⑦_②既存の特養及び併設されるショートステイ多床室のプライバシー保護のための改修支援">単価!$C$71:$C$72</definedName>
    <definedName name="⑦_③介護療養型医療施設等の転換整備支援_改修">単価!#REF!</definedName>
    <definedName name="⑦_③介護療養型医療施設等の転換整備支援_改築">単価!#REF!</definedName>
    <definedName name="⑦_③介護療養型医療施設等の転換整備支援_創設">単価!#REF!</definedName>
    <definedName name="⑦_④看取り環境の整備促進" localSheetId="1">補助対象施設・単価一覧!$D$88:$D$102</definedName>
    <definedName name="⑦_④看取り環境の整備促進">単価!$C$73:$C$87</definedName>
    <definedName name="⑦_⑤共生型サービス事業所の整備促進" localSheetId="1">補助対象施設・単価一覧!$D$104:$D$109</definedName>
    <definedName name="⑦_⑤共生型サービス事業所の整備促進">単価!$C$88:$C$93</definedName>
    <definedName name="⑧民有地マッチング事業" localSheetId="1">補助対象施設・単価一覧!$C$112:$C$114</definedName>
    <definedName name="⑨介護施設等の創設を条件に行う広域型施設の大規模修繕・耐震化" localSheetId="1">補助対象施設・単価一覧!$B$117:$B$129</definedName>
    <definedName name="⑨介護施設等の創設を条件に行う広域型施設の大規模修繕・耐震化">単価!$C$94:$C$98</definedName>
    <definedName name="⑩大規模修繕の際にあわせて行う介護ロボット・ICTの導入支援" localSheetId="1">補助対象施設・単価一覧!$B$117:$B$138</definedName>
    <definedName name="⑩大規模修繕の際にあわせて行う介護ロボット・ICTの導入支援">単価!$C$99:$C$116</definedName>
    <definedName name="⑪介護職員の宿舎施設整備" localSheetId="1">補助対象施設・単価一覧!$B$141:$B$154</definedName>
    <definedName name="⑪介護職員の宿舎施設整備">単価!$C$117:$C$130</definedName>
    <definedName name="⑫介護予防・健康づくりを行う介護予防拠点における防災意識啓発の取組支援" localSheetId="1">補助対象施設・単価一覧!$C$158</definedName>
    <definedName name="⑫介護予防・健康づくりを行う介護予防拠点における防災意識啓発の取組支援">単価!$C$131</definedName>
    <definedName name="⑬介護施設等における簡易陰圧装置の設置に係る経費支援">単価!$C$132:$C$155</definedName>
    <definedName name="⑭介護施設等における多床室の個室化に要する改修費支援事業">単価!$C$156:$C$175</definedName>
    <definedName name="⑮ユニット型施設の各ユニットへの玄関室設置によるゾーニング経費支援">単価!$C$176:$C$199</definedName>
    <definedName name="⑯従来型個室・多床室のゾーニング経費支援">単価!$C$200:$C$223</definedName>
    <definedName name="⑰家族面会室の整備経費支援">単価!$C$224:$C$247</definedName>
    <definedName name="⑰家族面会室の整備等経費支援">単価!$C$224:$C$247</definedName>
    <definedName name="⑱災害レッドゾーンに所在する老朽化した広域型介護施設の移転改築整備">単価!$C$248:$C$253</definedName>
    <definedName name="_xlnm.Print_Area" localSheetId="2">'別紙（介護施設等整備事業交付金）'!$A$1:$R$32</definedName>
    <definedName name="_xlnm.Print_Area" localSheetId="1">補助対象施設・単価一覧!$A$1:$I$248</definedName>
    <definedName name="_xlnm.Print_Area" localSheetId="0">留意事項!$B$1:$K$28</definedName>
    <definedName name="施設種別" localSheetId="1">#REF!</definedName>
    <definedName name="施設種別">#REF!</definedName>
    <definedName name="地域密着型介護老人福祉施設及び併設されるショートステイ居室">単価!$C$3:$C$253</definedName>
    <definedName name="地域密着型特別養護老人ﾎｰﾑ" localSheetId="1">#REF!</definedName>
    <definedName name="地域密着型特別養護老人ﾎｰ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 l="1"/>
  <c r="E39" i="1"/>
  <c r="E40" i="1"/>
  <c r="E41" i="1"/>
  <c r="E42" i="1"/>
  <c r="E43" i="1"/>
  <c r="E44" i="1"/>
  <c r="E45" i="1"/>
  <c r="E46" i="1"/>
  <c r="E48" i="1"/>
  <c r="E49" i="1"/>
  <c r="E50" i="1"/>
  <c r="E51" i="1"/>
  <c r="E52" i="1"/>
  <c r="E53" i="1"/>
  <c r="E54" i="1"/>
  <c r="E38" i="1"/>
  <c r="D202" i="17" l="1"/>
  <c r="G220" i="17" l="1"/>
  <c r="D221" i="17"/>
  <c r="G191" i="17"/>
  <c r="D192" i="17"/>
  <c r="D163"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D220" i="17"/>
  <c r="D222" i="17"/>
  <c r="D223" i="17"/>
  <c r="D224" i="17"/>
  <c r="D225" i="17"/>
  <c r="D226" i="17"/>
  <c r="D227" i="17"/>
  <c r="D228" i="17"/>
  <c r="D229" i="17"/>
  <c r="D230" i="17"/>
  <c r="D231" i="17"/>
  <c r="D232" i="17"/>
  <c r="D233" i="17"/>
  <c r="D234" i="17"/>
  <c r="D235" i="17"/>
  <c r="D236" i="17"/>
  <c r="D237" i="17"/>
  <c r="D238" i="17"/>
  <c r="D239" i="17"/>
  <c r="D240" i="17"/>
  <c r="D241" i="17"/>
  <c r="D242" i="17"/>
  <c r="D243" i="17"/>
  <c r="D244" i="17"/>
  <c r="D245"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D191" i="17"/>
  <c r="D193" i="17"/>
  <c r="D194" i="17"/>
  <c r="D195" i="17"/>
  <c r="D196" i="17"/>
  <c r="D197" i="17"/>
  <c r="D198" i="17"/>
  <c r="D201" i="17"/>
  <c r="D203" i="17"/>
  <c r="D204" i="17"/>
  <c r="D205" i="17"/>
  <c r="D206" i="17"/>
  <c r="D207" i="17"/>
  <c r="D208" i="17"/>
  <c r="D209" i="17"/>
  <c r="D212" i="17"/>
  <c r="D213" i="17"/>
  <c r="D216" i="17"/>
  <c r="D162" i="17"/>
  <c r="D164" i="17"/>
  <c r="D165" i="17"/>
  <c r="D166" i="17"/>
  <c r="D167" i="17"/>
  <c r="D168" i="17"/>
  <c r="D169" i="17"/>
  <c r="D170" i="17"/>
  <c r="D171" i="17"/>
  <c r="D172" i="17"/>
  <c r="D173" i="17"/>
  <c r="D174" i="17"/>
  <c r="D175" i="17"/>
  <c r="D176" i="17"/>
  <c r="D177" i="17"/>
  <c r="D178" i="17"/>
  <c r="D179" i="17"/>
  <c r="D180" i="17"/>
  <c r="D181" i="17"/>
  <c r="D182" i="17"/>
  <c r="D183" i="17"/>
  <c r="D184" i="17"/>
  <c r="D185" i="17"/>
  <c r="D186" i="17"/>
  <c r="D187" i="17"/>
  <c r="P8" i="3" l="1"/>
  <c r="P9" i="3"/>
  <c r="P10" i="3"/>
  <c r="P11" i="3"/>
  <c r="P12" i="3"/>
  <c r="P13" i="3"/>
  <c r="P14" i="3"/>
  <c r="P15" i="3"/>
  <c r="P16" i="3"/>
  <c r="P17" i="3"/>
  <c r="P18" i="3"/>
  <c r="P19" i="3"/>
  <c r="P20" i="3"/>
  <c r="P21" i="3"/>
  <c r="P22" i="3"/>
  <c r="P23" i="3"/>
  <c r="P24" i="3"/>
  <c r="P25" i="3"/>
  <c r="P26" i="3"/>
  <c r="P27" i="3"/>
  <c r="P28" i="3"/>
  <c r="P29" i="3"/>
  <c r="P30" i="3"/>
  <c r="P31" i="3"/>
  <c r="P32" i="3"/>
  <c r="U6" i="3"/>
  <c r="U7" i="3"/>
  <c r="U8" i="3"/>
  <c r="U9" i="3"/>
  <c r="U10" i="3"/>
  <c r="U11" i="3"/>
  <c r="U12" i="3"/>
  <c r="U13" i="3"/>
  <c r="U14" i="3"/>
  <c r="U15" i="3"/>
  <c r="U16" i="3"/>
  <c r="U17" i="3"/>
  <c r="U18" i="3"/>
  <c r="U19" i="3"/>
  <c r="U20" i="3"/>
  <c r="U21" i="3"/>
  <c r="U22" i="3"/>
  <c r="U23" i="3"/>
  <c r="U24" i="3"/>
  <c r="U25" i="3"/>
  <c r="U26" i="3"/>
  <c r="U27" i="3"/>
  <c r="U28" i="3"/>
  <c r="U29" i="3"/>
  <c r="U30" i="3"/>
  <c r="U31" i="3"/>
  <c r="U32" i="3"/>
  <c r="A175" i="1" l="1"/>
  <c r="A157" i="1"/>
  <c r="A158" i="1"/>
  <c r="A159" i="1"/>
  <c r="A160" i="1"/>
  <c r="A161" i="1"/>
  <c r="A162" i="1"/>
  <c r="A163" i="1"/>
  <c r="A164" i="1"/>
  <c r="A165" i="1"/>
  <c r="A166" i="1"/>
  <c r="A167" i="1"/>
  <c r="A168" i="1"/>
  <c r="A169" i="1"/>
  <c r="A170" i="1"/>
  <c r="A171" i="1"/>
  <c r="A172" i="1"/>
  <c r="A173" i="1"/>
  <c r="A156" i="1"/>
  <c r="A225" i="1" l="1"/>
  <c r="A226" i="1"/>
  <c r="A227" i="1"/>
  <c r="A228" i="1"/>
  <c r="A229" i="1"/>
  <c r="A230" i="1"/>
  <c r="A231" i="1"/>
  <c r="A232" i="1"/>
  <c r="A233" i="1"/>
  <c r="A234" i="1"/>
  <c r="A235" i="1"/>
  <c r="A236" i="1"/>
  <c r="A237" i="1"/>
  <c r="A238" i="1"/>
  <c r="A239" i="1"/>
  <c r="A240" i="1"/>
  <c r="A241" i="1"/>
  <c r="A242" i="1"/>
  <c r="A243" i="1"/>
  <c r="A244" i="1"/>
  <c r="A245" i="1"/>
  <c r="A246" i="1"/>
  <c r="A247" i="1"/>
  <c r="A224" i="1"/>
  <c r="A201" i="1"/>
  <c r="A202" i="1"/>
  <c r="A203" i="1"/>
  <c r="A204" i="1"/>
  <c r="A205" i="1"/>
  <c r="A206" i="1"/>
  <c r="A207" i="1"/>
  <c r="A208" i="1"/>
  <c r="A209" i="1"/>
  <c r="A210" i="1"/>
  <c r="A211" i="1"/>
  <c r="A212" i="1"/>
  <c r="A213" i="1"/>
  <c r="A214" i="1"/>
  <c r="A215" i="1"/>
  <c r="A216" i="1"/>
  <c r="A217" i="1"/>
  <c r="A218" i="1"/>
  <c r="A219" i="1"/>
  <c r="A220" i="1"/>
  <c r="A221" i="1"/>
  <c r="A222" i="1"/>
  <c r="A223" i="1"/>
  <c r="A196" i="1"/>
  <c r="A190" i="1"/>
  <c r="A191" i="1"/>
  <c r="A192" i="1"/>
  <c r="A193" i="1"/>
  <c r="A194" i="1"/>
  <c r="A195" i="1"/>
  <c r="A177" i="1"/>
  <c r="A197" i="1"/>
  <c r="A198" i="1"/>
  <c r="A199" i="1"/>
  <c r="A200" i="1"/>
  <c r="A178" i="1"/>
  <c r="A179" i="1"/>
  <c r="A180" i="1"/>
  <c r="A181" i="1"/>
  <c r="A182" i="1"/>
  <c r="A183" i="1"/>
  <c r="A184" i="1"/>
  <c r="A185" i="1"/>
  <c r="A186" i="1"/>
  <c r="A187" i="1"/>
  <c r="A188" i="1"/>
  <c r="A189" i="1"/>
  <c r="A176" i="1"/>
  <c r="A174" i="1" l="1"/>
  <c r="A132" i="1"/>
  <c r="M2" i="3" l="1"/>
  <c r="I2" i="3"/>
  <c r="S19" i="3"/>
  <c r="S18" i="3"/>
  <c r="S17" i="3"/>
  <c r="S16" i="3"/>
  <c r="S15" i="3"/>
  <c r="S14" i="3"/>
  <c r="S13" i="3"/>
  <c r="S12" i="3"/>
  <c r="S11" i="3"/>
  <c r="S10" i="3"/>
  <c r="S9" i="3"/>
  <c r="S8" i="3"/>
  <c r="A68" i="1"/>
  <c r="A67" i="1"/>
  <c r="A66" i="1"/>
  <c r="A65" i="1"/>
  <c r="A70" i="1"/>
  <c r="A69" i="1"/>
  <c r="A62" i="1"/>
  <c r="A61" i="1"/>
  <c r="A60" i="1"/>
  <c r="A59" i="1"/>
  <c r="A64" i="1"/>
  <c r="A63" i="1"/>
  <c r="S7" i="3" l="1"/>
  <c r="S20" i="3"/>
  <c r="S21" i="3"/>
  <c r="S22" i="3"/>
  <c r="S23" i="3"/>
  <c r="S24" i="3"/>
  <c r="S25" i="3"/>
  <c r="S26" i="3"/>
  <c r="S27" i="3"/>
  <c r="S28" i="3"/>
  <c r="S29" i="3"/>
  <c r="S30" i="3"/>
  <c r="S31" i="3"/>
  <c r="S32" i="3"/>
  <c r="S6" i="3"/>
  <c r="A91" i="1"/>
  <c r="A90" i="1"/>
  <c r="A89" i="1"/>
  <c r="A88" i="1"/>
  <c r="A93" i="1"/>
  <c r="A92" i="1"/>
  <c r="A80" i="1"/>
  <c r="A79" i="1"/>
  <c r="A78" i="1"/>
  <c r="A77" i="1"/>
  <c r="A76" i="1"/>
  <c r="A75" i="1"/>
  <c r="A74" i="1"/>
  <c r="A73" i="1"/>
  <c r="A84" i="1"/>
  <c r="A83" i="1"/>
  <c r="A82" i="1"/>
  <c r="A81" i="1"/>
  <c r="A86" i="1"/>
  <c r="A85" i="1"/>
  <c r="A87" i="1"/>
  <c r="A71" i="1"/>
  <c r="A148" i="1" l="1"/>
  <c r="A149" i="1"/>
  <c r="A150" i="1"/>
  <c r="A151" i="1"/>
  <c r="A152" i="1"/>
  <c r="A153" i="1"/>
  <c r="A154" i="1"/>
  <c r="A155" i="1"/>
  <c r="A133" i="1"/>
  <c r="A134" i="1"/>
  <c r="A135" i="1"/>
  <c r="A136" i="1"/>
  <c r="A137" i="1"/>
  <c r="A138" i="1"/>
  <c r="A139" i="1"/>
  <c r="A140" i="1"/>
  <c r="A141" i="1"/>
  <c r="A142" i="1"/>
  <c r="A143" i="1"/>
  <c r="A144" i="1"/>
  <c r="A145" i="1"/>
  <c r="A146" i="1"/>
  <c r="A147" i="1"/>
  <c r="A118" i="1" l="1"/>
  <c r="A119" i="1"/>
  <c r="A120" i="1"/>
  <c r="A121" i="1"/>
  <c r="A122" i="1"/>
  <c r="A123" i="1"/>
  <c r="A124" i="1"/>
  <c r="A125" i="1"/>
  <c r="A126" i="1"/>
  <c r="A127" i="1"/>
  <c r="A128" i="1"/>
  <c r="A129" i="1"/>
  <c r="A130" i="1"/>
  <c r="A117"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72" i="1"/>
  <c r="A94" i="1"/>
  <c r="A95" i="1"/>
  <c r="A96" i="1"/>
  <c r="A97" i="1"/>
  <c r="A98" i="1"/>
  <c r="A99" i="1"/>
  <c r="A100" i="1"/>
  <c r="A101" i="1"/>
  <c r="A102" i="1"/>
  <c r="A103" i="1"/>
  <c r="A104" i="1"/>
  <c r="A105" i="1"/>
  <c r="A106" i="1"/>
  <c r="A107" i="1"/>
  <c r="A108" i="1"/>
  <c r="A109" i="1"/>
  <c r="A110" i="1"/>
  <c r="A111" i="1"/>
  <c r="A112" i="1"/>
  <c r="A113" i="1"/>
  <c r="A114" i="1"/>
  <c r="A115" i="1"/>
  <c r="A116" i="1"/>
  <c r="A131" i="1"/>
  <c r="A2" i="1"/>
  <c r="N7" i="3" l="1"/>
  <c r="T7" i="3" s="1"/>
  <c r="O7" i="3"/>
  <c r="P7" i="3" s="1"/>
  <c r="N14" i="3"/>
  <c r="T14" i="3" s="1"/>
  <c r="O10" i="3"/>
  <c r="N11" i="3"/>
  <c r="T11" i="3" s="1"/>
  <c r="O23" i="3"/>
  <c r="O15" i="3"/>
  <c r="N22" i="3"/>
  <c r="T22" i="3" s="1"/>
  <c r="O18" i="3"/>
  <c r="N19" i="3"/>
  <c r="T19" i="3" s="1"/>
  <c r="O27" i="3"/>
  <c r="O17" i="3"/>
  <c r="N30" i="3"/>
  <c r="T30" i="3" s="1"/>
  <c r="O26" i="3"/>
  <c r="N27" i="3"/>
  <c r="T27" i="3" s="1"/>
  <c r="O19" i="3"/>
  <c r="N8" i="3"/>
  <c r="T8" i="3" s="1"/>
  <c r="N9" i="3"/>
  <c r="T9" i="3" s="1"/>
  <c r="O8" i="3"/>
  <c r="N12" i="3"/>
  <c r="T12" i="3" s="1"/>
  <c r="O29" i="3"/>
  <c r="O31" i="3"/>
  <c r="N10" i="3"/>
  <c r="T10" i="3" s="1"/>
  <c r="O21" i="3"/>
  <c r="O25" i="3"/>
  <c r="O9" i="3"/>
  <c r="O11" i="3"/>
  <c r="O13" i="3"/>
  <c r="N31" i="3"/>
  <c r="T31" i="3" s="1"/>
  <c r="O30" i="3"/>
  <c r="O32" i="3"/>
  <c r="N29" i="3"/>
  <c r="T29" i="3" s="1"/>
  <c r="O28" i="3"/>
  <c r="N32" i="3"/>
  <c r="T32" i="3" s="1"/>
  <c r="N25" i="3"/>
  <c r="T25" i="3" s="1"/>
  <c r="O24" i="3"/>
  <c r="N28" i="3"/>
  <c r="T28" i="3" s="1"/>
  <c r="N23" i="3"/>
  <c r="T23" i="3" s="1"/>
  <c r="O22" i="3"/>
  <c r="N26" i="3"/>
  <c r="T26" i="3" s="1"/>
  <c r="N21" i="3"/>
  <c r="T21" i="3" s="1"/>
  <c r="O20" i="3"/>
  <c r="N24" i="3"/>
  <c r="T24" i="3" s="1"/>
  <c r="N17" i="3"/>
  <c r="T17" i="3" s="1"/>
  <c r="O16" i="3"/>
  <c r="N20" i="3"/>
  <c r="T20" i="3" s="1"/>
  <c r="N15" i="3"/>
  <c r="T15" i="3" s="1"/>
  <c r="O14" i="3"/>
  <c r="N18" i="3"/>
  <c r="T18" i="3" s="1"/>
  <c r="N13" i="3"/>
  <c r="T13" i="3" s="1"/>
  <c r="O12" i="3"/>
  <c r="N16" i="3"/>
  <c r="T16" i="3" s="1"/>
  <c r="N6" i="3"/>
  <c r="T6" i="3" s="1"/>
  <c r="O6" i="3"/>
  <c r="P6" i="3" s="1"/>
  <c r="Q2" i="3" l="1"/>
</calcChain>
</file>

<file path=xl/sharedStrings.xml><?xml version="1.0" encoding="utf-8"?>
<sst xmlns="http://schemas.openxmlformats.org/spreadsheetml/2006/main" count="1458" uniqueCount="390">
  <si>
    <t>①地域密着型サービス施設等の整備助成</t>
  </si>
  <si>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1"/>
  </si>
  <si>
    <t>地域密着型介護老人福祉施設及び併設されるショートステイ居室</t>
    <rPh sb="13" eb="14">
      <t>オヨ</t>
    </rPh>
    <phoneticPr fontId="1"/>
  </si>
  <si>
    <t>養護老人ホーム（定員30人以上）</t>
  </si>
  <si>
    <t>養護老人ホーム（定員29人以下）</t>
  </si>
  <si>
    <t>介護老人保健施設（定員30人以上）</t>
  </si>
  <si>
    <t>介護老人保健施設（定員29人以下）</t>
  </si>
  <si>
    <t>ケアハウス（定員30人以上）</t>
  </si>
  <si>
    <t>ケアハウス（定員29人以下）</t>
  </si>
  <si>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</si>
  <si>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</si>
  <si>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都市型軽費老人ホーム</t>
  </si>
  <si>
    <t>定期巡回・随時対応型訪問介護看護事業所</t>
  </si>
  <si>
    <t>小規模多機能型居宅介護事業所</t>
  </si>
  <si>
    <t>認知症対応型デイサービスセンター</t>
  </si>
  <si>
    <t>認知症高齢者グループホーム</t>
  </si>
  <si>
    <t>看護小規模多機能型居宅介護事業所</t>
  </si>
  <si>
    <t>介護予防拠点</t>
  </si>
  <si>
    <t>地域包括支援センター</t>
  </si>
  <si>
    <t>生活支援ハウス</t>
    <rPh sb="0" eb="2">
      <t>セイカツ</t>
    </rPh>
    <rPh sb="2" eb="4">
      <t>シエン</t>
    </rPh>
    <phoneticPr fontId="1"/>
  </si>
  <si>
    <t>施設内保育施設</t>
    <rPh sb="0" eb="2">
      <t>シセツ</t>
    </rPh>
    <rPh sb="2" eb="3">
      <t>ナイ</t>
    </rPh>
    <rPh sb="3" eb="5">
      <t>ホイク</t>
    </rPh>
    <rPh sb="5" eb="7">
      <t>シセツ</t>
    </rPh>
    <phoneticPr fontId="1"/>
  </si>
  <si>
    <t>訪問看護ステーション（大規模化・サテライト型設置）</t>
    <rPh sb="0" eb="2">
      <t>ホウモン</t>
    </rPh>
    <rPh sb="2" eb="4">
      <t>カンゴ</t>
    </rPh>
    <rPh sb="11" eb="15">
      <t>ダイキボカ</t>
    </rPh>
    <rPh sb="21" eb="22">
      <t>ガタ</t>
    </rPh>
    <rPh sb="22" eb="24">
      <t>セッチ</t>
    </rPh>
    <phoneticPr fontId="1"/>
  </si>
  <si>
    <t>緊急ショートステイ</t>
    <rPh sb="0" eb="2">
      <t>キンキュウ</t>
    </rPh>
    <phoneticPr fontId="1"/>
  </si>
  <si>
    <t>介護付きホーム(定員30人以上)</t>
  </si>
  <si>
    <t>介護付きホーム(定員29人以下)</t>
    <rPh sb="14" eb="15">
      <t>シタ</t>
    </rPh>
    <phoneticPr fontId="1"/>
  </si>
  <si>
    <t>②施設等の開設・設置に必要な準備経費支援</t>
    <rPh sb="1" eb="3">
      <t>シセツ</t>
    </rPh>
    <rPh sb="3" eb="4">
      <t>トウ</t>
    </rPh>
    <rPh sb="5" eb="7">
      <t>カイセツ</t>
    </rPh>
    <rPh sb="8" eb="10">
      <t>セッチ</t>
    </rPh>
    <rPh sb="11" eb="13">
      <t>ヒツヨウ</t>
    </rPh>
    <rPh sb="14" eb="16">
      <t>ジュンビ</t>
    </rPh>
    <rPh sb="16" eb="18">
      <t>ケイヒ</t>
    </rPh>
    <rPh sb="18" eb="20">
      <t>シエン</t>
    </rPh>
    <phoneticPr fontId="1"/>
  </si>
  <si>
    <t>整備床数</t>
    <rPh sb="0" eb="2">
      <t>セイビ</t>
    </rPh>
    <rPh sb="2" eb="3">
      <t>ユカ</t>
    </rPh>
    <rPh sb="3" eb="4">
      <t>スウ</t>
    </rPh>
    <phoneticPr fontId="1"/>
  </si>
  <si>
    <t>施設数</t>
    <rPh sb="0" eb="2">
      <t>シセツ</t>
    </rPh>
    <rPh sb="2" eb="3">
      <t>スウ</t>
    </rPh>
    <phoneticPr fontId="1"/>
  </si>
  <si>
    <t>定員数</t>
    <rPh sb="0" eb="3">
      <t>テイインスウ</t>
    </rPh>
    <phoneticPr fontId="1"/>
  </si>
  <si>
    <t>宿泊定員数</t>
    <rPh sb="0" eb="2">
      <t>シュクハク</t>
    </rPh>
    <rPh sb="2" eb="5">
      <t>テイインスウ</t>
    </rPh>
    <phoneticPr fontId="1"/>
  </si>
  <si>
    <t>地域密着型介護老人福祉施設及び併設されるショートステイ居室</t>
  </si>
  <si>
    <t>介護老人保健施設（定員29人以下）</t>
    <rPh sb="0" eb="2">
      <t>カイゴ</t>
    </rPh>
    <rPh sb="2" eb="4">
      <t>ロウジン</t>
    </rPh>
    <rPh sb="4" eb="6">
      <t>ホケン</t>
    </rPh>
    <rPh sb="6" eb="8">
      <t>シセツ</t>
    </rPh>
    <rPh sb="9" eb="11">
      <t>テイイン</t>
    </rPh>
    <rPh sb="13" eb="16">
      <t>ニンイカ</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</si>
  <si>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</si>
  <si>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</si>
  <si>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</si>
  <si>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</si>
  <si>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生活支援ハウス</t>
    <rPh sb="2" eb="4">
      <t>シエン</t>
    </rPh>
    <phoneticPr fontId="1"/>
  </si>
  <si>
    <t>介護付きホーム(定員29人以下)</t>
  </si>
  <si>
    <t>⑥空き家を活用した整備支援</t>
    <rPh sb="1" eb="2">
      <t>ア</t>
    </rPh>
    <rPh sb="3" eb="4">
      <t>イエ</t>
    </rPh>
    <rPh sb="5" eb="7">
      <t>カツヨウ</t>
    </rPh>
    <rPh sb="9" eb="11">
      <t>セイビ</t>
    </rPh>
    <rPh sb="11" eb="13">
      <t>シエン</t>
    </rPh>
    <phoneticPr fontId="1"/>
  </si>
  <si>
    <t>認知症高齢者グループホーム</t>
    <rPh sb="0" eb="3">
      <t>ニンチショウ</t>
    </rPh>
    <rPh sb="3" eb="6">
      <t>コウレイシャ</t>
    </rPh>
    <phoneticPr fontId="1"/>
  </si>
  <si>
    <t>⑦_②既存の特養及び併設されるショートステイ多床室のプライバシー保護のための改修支援</t>
  </si>
  <si>
    <t>⑦_④看取り環境の整備促進</t>
  </si>
  <si>
    <t>⑦_⑤共生型サービス事業所の整備促進</t>
  </si>
  <si>
    <t>⑨介護施設等の創設を条件に行う広域型施設の大規模修繕・耐震化</t>
  </si>
  <si>
    <t>介護老人福祉施設(定員30人以上)</t>
    <rPh sb="0" eb="2">
      <t>カイゴ</t>
    </rPh>
    <rPh sb="2" eb="4">
      <t>ロウジン</t>
    </rPh>
    <rPh sb="4" eb="8">
      <t>フクシシセツ</t>
    </rPh>
    <rPh sb="9" eb="11">
      <t>テイイン</t>
    </rPh>
    <rPh sb="13" eb="14">
      <t>ニン</t>
    </rPh>
    <rPh sb="14" eb="16">
      <t>イジョウ</t>
    </rPh>
    <phoneticPr fontId="1"/>
  </si>
  <si>
    <t>地域密着型介護老人福祉施設</t>
  </si>
  <si>
    <t>軽費老人ホーム（定員30人以上）</t>
    <rPh sb="0" eb="2">
      <t>ケイヒ</t>
    </rPh>
    <rPh sb="2" eb="4">
      <t>ロウジン</t>
    </rPh>
    <phoneticPr fontId="1"/>
  </si>
  <si>
    <t>定員数</t>
  </si>
  <si>
    <t>⑩大規模修繕の際にあわせて行う介護ロボット・ICTの導入支援</t>
  </si>
  <si>
    <t>⑪介護職員の宿舎施設整備</t>
  </si>
  <si>
    <t>⑫介護予防・健康づくりを行う介護予防拠点における防災意識啓発の取組支援</t>
  </si>
  <si>
    <t>か所</t>
    <rPh sb="1" eb="2">
      <t>ショ</t>
    </rPh>
    <phoneticPr fontId="1"/>
  </si>
  <si>
    <t>台</t>
    <rPh sb="0" eb="1">
      <t>ダイ</t>
    </rPh>
    <phoneticPr fontId="1"/>
  </si>
  <si>
    <t>整備床数</t>
  </si>
  <si>
    <t>別紙２</t>
    <rPh sb="0" eb="2">
      <t>ベッシ</t>
    </rPh>
    <phoneticPr fontId="2"/>
  </si>
  <si>
    <t>市町村名</t>
    <rPh sb="0" eb="3">
      <t>シチョウソン</t>
    </rPh>
    <rPh sb="3" eb="4">
      <t>メイ</t>
    </rPh>
    <phoneticPr fontId="2"/>
  </si>
  <si>
    <t>日常生活圏域名</t>
    <rPh sb="0" eb="2">
      <t>ニチジョウ</t>
    </rPh>
    <rPh sb="2" eb="4">
      <t>セイカツ</t>
    </rPh>
    <rPh sb="4" eb="6">
      <t>ケンイキ</t>
    </rPh>
    <rPh sb="6" eb="7">
      <t>メイ</t>
    </rPh>
    <phoneticPr fontId="2"/>
  </si>
  <si>
    <t>法人名</t>
    <rPh sb="0" eb="2">
      <t>ホウジン</t>
    </rPh>
    <rPh sb="2" eb="3">
      <t>メイ</t>
    </rPh>
    <phoneticPr fontId="2"/>
  </si>
  <si>
    <t>施設名</t>
    <rPh sb="0" eb="2">
      <t>シセツ</t>
    </rPh>
    <rPh sb="2" eb="3">
      <t>メイ</t>
    </rPh>
    <phoneticPr fontId="2"/>
  </si>
  <si>
    <t>公募
時期</t>
    <rPh sb="0" eb="2">
      <t>コウボ</t>
    </rPh>
    <rPh sb="3" eb="5">
      <t>ジキ</t>
    </rPh>
    <phoneticPr fontId="2"/>
  </si>
  <si>
    <t>選定審査
実施時期</t>
    <rPh sb="5" eb="7">
      <t>ジッシ</t>
    </rPh>
    <rPh sb="7" eb="9">
      <t>ジキ</t>
    </rPh>
    <phoneticPr fontId="2"/>
  </si>
  <si>
    <t>開設
予定時期</t>
    <rPh sb="0" eb="2">
      <t>カイセツ</t>
    </rPh>
    <rPh sb="3" eb="5">
      <t>ヨテイ</t>
    </rPh>
    <rPh sb="5" eb="7">
      <t>ジキ</t>
    </rPh>
    <phoneticPr fontId="2"/>
  </si>
  <si>
    <t>事業内容</t>
    <rPh sb="0" eb="2">
      <t>ジギョウ</t>
    </rPh>
    <rPh sb="2" eb="4">
      <t>ナイヨウ</t>
    </rPh>
    <phoneticPr fontId="2"/>
  </si>
  <si>
    <t>整備対象施設種別</t>
    <rPh sb="0" eb="2">
      <t>セイビ</t>
    </rPh>
    <rPh sb="2" eb="4">
      <t>タイショウ</t>
    </rPh>
    <rPh sb="7" eb="8">
      <t>ベツ</t>
    </rPh>
    <phoneticPr fontId="2"/>
  </si>
  <si>
    <t>整備対象の
大規模／
小規模の別</t>
    <rPh sb="0" eb="2">
      <t>セイビ</t>
    </rPh>
    <rPh sb="2" eb="4">
      <t>タイショウ</t>
    </rPh>
    <rPh sb="6" eb="9">
      <t>ダイキボ</t>
    </rPh>
    <rPh sb="11" eb="14">
      <t>ショウキボ</t>
    </rPh>
    <rPh sb="15" eb="16">
      <t>ベツ</t>
    </rPh>
    <phoneticPr fontId="2"/>
  </si>
  <si>
    <t>金額</t>
    <rPh sb="0" eb="2">
      <t>キンガク</t>
    </rPh>
    <phoneticPr fontId="10"/>
  </si>
  <si>
    <t>介護保険事業計画・老人福祉計画との整合性</t>
    <rPh sb="0" eb="2">
      <t>カイゴ</t>
    </rPh>
    <rPh sb="2" eb="4">
      <t>ホケン</t>
    </rPh>
    <rPh sb="4" eb="6">
      <t>ジギョウ</t>
    </rPh>
    <rPh sb="6" eb="8">
      <t>ケイカク</t>
    </rPh>
    <rPh sb="9" eb="11">
      <t>ロウジン</t>
    </rPh>
    <rPh sb="11" eb="13">
      <t>フクシ</t>
    </rPh>
    <rPh sb="13" eb="15">
      <t>ケイカク</t>
    </rPh>
    <rPh sb="17" eb="20">
      <t>セイゴウセイ</t>
    </rPh>
    <phoneticPr fontId="2"/>
  </si>
  <si>
    <t>備考欄　　　　　　　　　　　　　　　　　　　　　　　　　　　　　　　　　　　　　　　　　　　　　　　　　　　　　　　　　　　　　　　　　　　　　　　　　　　　　　　　　　　　　　　　　　　　　　　　　　　　　　　　　　　　　　　　　　　　　　　　　　　　　　　　　　　　　　　　　　　　　　　　　　　　　　　　　　　　　　　　　　　　　　　　　　　　　　　　　　　　　　　　　　　　　　　　　　</t>
    <rPh sb="0" eb="2">
      <t>ビコウ</t>
    </rPh>
    <rPh sb="2" eb="3">
      <t>ラン</t>
    </rPh>
    <phoneticPr fontId="2"/>
  </si>
  <si>
    <t>小規模（地密型等）</t>
    <rPh sb="0" eb="3">
      <t>ショウキボ</t>
    </rPh>
    <rPh sb="4" eb="5">
      <t>チ</t>
    </rPh>
    <rPh sb="5" eb="6">
      <t>ミツ</t>
    </rPh>
    <rPh sb="6" eb="7">
      <t>ガタ</t>
    </rPh>
    <rPh sb="7" eb="8">
      <t>トウ</t>
    </rPh>
    <phoneticPr fontId="2"/>
  </si>
  <si>
    <t>②施設等の開設・設置に必要な準備経費支援</t>
  </si>
  <si>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2"/>
  </si>
  <si>
    <t>大規模（広域型等）</t>
    <rPh sb="0" eb="3">
      <t>ダイキボ</t>
    </rPh>
    <rPh sb="4" eb="6">
      <t>コウイキ</t>
    </rPh>
    <rPh sb="6" eb="7">
      <t>ガタ</t>
    </rPh>
    <rPh sb="7" eb="8">
      <t>トウ</t>
    </rPh>
    <phoneticPr fontId="2"/>
  </si>
  <si>
    <t>施設内保育施設</t>
    <rPh sb="0" eb="2">
      <t>シセツ</t>
    </rPh>
    <rPh sb="2" eb="3">
      <t>ナイ</t>
    </rPh>
    <rPh sb="3" eb="5">
      <t>ホイク</t>
    </rPh>
    <rPh sb="5" eb="7">
      <t>シセツ</t>
    </rPh>
    <phoneticPr fontId="2"/>
  </si>
  <si>
    <t>介護老人保健施設（定員30人以上）</t>
    <rPh sb="9" eb="11">
      <t>テイイン</t>
    </rPh>
    <rPh sb="13" eb="16">
      <t>ニンイジョウ</t>
    </rPh>
    <phoneticPr fontId="2"/>
  </si>
  <si>
    <t>短期入所生活介護事業所（定員30人以上）</t>
  </si>
  <si>
    <t>有料老人ホーム（定員29人以下）</t>
    <rPh sb="0" eb="2">
      <t>ユウリョウ</t>
    </rPh>
    <rPh sb="2" eb="4">
      <t>ロウジン</t>
    </rPh>
    <phoneticPr fontId="2"/>
  </si>
  <si>
    <t>介護老人福祉施設(定員30人以上)</t>
    <rPh sb="0" eb="2">
      <t>カイゴ</t>
    </rPh>
    <rPh sb="2" eb="4">
      <t>ロウジン</t>
    </rPh>
    <rPh sb="4" eb="8">
      <t>フクシシセツ</t>
    </rPh>
    <rPh sb="9" eb="11">
      <t>テイイン</t>
    </rPh>
    <rPh sb="13" eb="14">
      <t>ニン</t>
    </rPh>
    <rPh sb="14" eb="16">
      <t>イジョウ</t>
    </rPh>
    <phoneticPr fontId="2"/>
  </si>
  <si>
    <t>定期巡回・随時対応型訪問介護看護事業所</t>
    <phoneticPr fontId="2"/>
  </si>
  <si>
    <t>介護付きホーム(定員29人以下)</t>
    <rPh sb="14" eb="15">
      <t>シタ</t>
    </rPh>
    <phoneticPr fontId="2"/>
  </si>
  <si>
    <t>サービス付き高齢者向け住宅（定員29人以下）</t>
  </si>
  <si>
    <t>通所介護事業所</t>
    <rPh sb="0" eb="2">
      <t>ツウショ</t>
    </rPh>
    <rPh sb="2" eb="4">
      <t>カイゴ</t>
    </rPh>
    <rPh sb="4" eb="7">
      <t>ジギョウショ</t>
    </rPh>
    <phoneticPr fontId="2"/>
  </si>
  <si>
    <t>短期入所生活介護事業所（定員29人以下）</t>
    <rPh sb="0" eb="2">
      <t>タンキ</t>
    </rPh>
    <rPh sb="2" eb="4">
      <t>ニュウショ</t>
    </rPh>
    <rPh sb="4" eb="6">
      <t>セイカツ</t>
    </rPh>
    <rPh sb="6" eb="8">
      <t>カイゴ</t>
    </rPh>
    <rPh sb="8" eb="11">
      <t>ジギョウショ</t>
    </rPh>
    <rPh sb="18" eb="19">
      <t>シタ</t>
    </rPh>
    <phoneticPr fontId="2"/>
  </si>
  <si>
    <t>短期入所生活介護事業所（定員29人以下）</t>
  </si>
  <si>
    <t>小規模多機能型居宅介護事業所</t>
    <rPh sb="0" eb="3">
      <t>ショウキボ</t>
    </rPh>
    <rPh sb="3" eb="7">
      <t>タキノウガタ</t>
    </rPh>
    <rPh sb="7" eb="9">
      <t>キョタク</t>
    </rPh>
    <rPh sb="9" eb="11">
      <t>カイゴ</t>
    </rPh>
    <rPh sb="11" eb="14">
      <t>ジギョウショ</t>
    </rPh>
    <phoneticPr fontId="2"/>
  </si>
  <si>
    <t>地域密着型介護老人福祉施設及び併設されるショートステイ居室</t>
    <rPh sb="13" eb="14">
      <t>オヨ</t>
    </rPh>
    <phoneticPr fontId="2"/>
  </si>
  <si>
    <t>看護小規模多機能型居宅介護事業所</t>
    <phoneticPr fontId="2"/>
  </si>
  <si>
    <t>単位</t>
    <rPh sb="0" eb="2">
      <t>タンイ</t>
    </rPh>
    <phoneticPr fontId="2"/>
  </si>
  <si>
    <t>単価</t>
    <rPh sb="0" eb="2">
      <t>タンカ</t>
    </rPh>
    <phoneticPr fontId="2"/>
  </si>
  <si>
    <t>補助金
交付金
区分</t>
    <rPh sb="0" eb="3">
      <t>ホジョキン</t>
    </rPh>
    <rPh sb="4" eb="7">
      <t>コウフキン</t>
    </rPh>
    <rPh sb="8" eb="10">
      <t>クブン</t>
    </rPh>
    <phoneticPr fontId="2"/>
  </si>
  <si>
    <t>基準単位数</t>
    <rPh sb="0" eb="2">
      <t>キジュン</t>
    </rPh>
    <rPh sb="2" eb="5">
      <t>タンイスウ</t>
    </rPh>
    <phoneticPr fontId="2"/>
  </si>
  <si>
    <t>介護老人福祉施設(定員30人以上)に併設されるショートステイ居室</t>
  </si>
  <si>
    <t>地域密着型介護老人福祉施設に併設されるショートステイ居室</t>
  </si>
  <si>
    <t>介護老人保健施設（定員30人以上）</t>
    <rPh sb="9" eb="11">
      <t>テイイン</t>
    </rPh>
    <rPh sb="13" eb="16">
      <t>ニンイジョウ</t>
    </rPh>
    <phoneticPr fontId="1"/>
  </si>
  <si>
    <t>介護老人保健施設（定員29人以下）</t>
    <rPh sb="9" eb="11">
      <t>テイイン</t>
    </rPh>
    <rPh sb="13" eb="14">
      <t>ニン</t>
    </rPh>
    <rPh sb="14" eb="16">
      <t>イカ</t>
    </rPh>
    <phoneticPr fontId="1"/>
  </si>
  <si>
    <t>介護医療院（定員30人以上）</t>
    <rPh sb="0" eb="2">
      <t>カイゴ</t>
    </rPh>
    <rPh sb="2" eb="4">
      <t>イリョウ</t>
    </rPh>
    <rPh sb="4" eb="5">
      <t>イン</t>
    </rPh>
    <rPh sb="6" eb="8">
      <t>テイイン</t>
    </rPh>
    <rPh sb="10" eb="13">
      <t>ニンイジョウ</t>
    </rPh>
    <phoneticPr fontId="1"/>
  </si>
  <si>
    <t>介護医療院（定員29人以下）</t>
    <rPh sb="0" eb="2">
      <t>カイゴ</t>
    </rPh>
    <rPh sb="2" eb="4">
      <t>イリョウ</t>
    </rPh>
    <rPh sb="4" eb="5">
      <t>イン</t>
    </rPh>
    <rPh sb="6" eb="8">
      <t>テイイン</t>
    </rPh>
    <rPh sb="10" eb="13">
      <t>ニンイカ</t>
    </rPh>
    <phoneticPr fontId="1"/>
  </si>
  <si>
    <t>介護療養型医療施設（定員30人以上）</t>
    <rPh sb="0" eb="9">
      <t>カイゴリョウヨウガタイリョウシセツ</t>
    </rPh>
    <rPh sb="10" eb="12">
      <t>テイイン</t>
    </rPh>
    <rPh sb="14" eb="17">
      <t>ニンイジョウ</t>
    </rPh>
    <phoneticPr fontId="1"/>
  </si>
  <si>
    <t>介護療養型医療施設（定員29人以下）</t>
    <rPh sb="0" eb="9">
      <t>カイゴリョウヨウガタイリョウシセツ</t>
    </rPh>
    <rPh sb="10" eb="12">
      <t>テイイン</t>
    </rPh>
    <rPh sb="14" eb="15">
      <t>ニン</t>
    </rPh>
    <rPh sb="15" eb="17">
      <t>イカ</t>
    </rPh>
    <phoneticPr fontId="1"/>
  </si>
  <si>
    <t>養護老人ホーム（定員29人以下）</t>
    <rPh sb="14" eb="15">
      <t>シタ</t>
    </rPh>
    <phoneticPr fontId="1"/>
  </si>
  <si>
    <t>軽費老人ホーム（定員29人以下）</t>
    <rPh sb="0" eb="2">
      <t>ケイヒ</t>
    </rPh>
    <rPh sb="2" eb="4">
      <t>ロウジン</t>
    </rPh>
    <rPh sb="14" eb="15">
      <t>シタ</t>
    </rPh>
    <phoneticPr fontId="1"/>
  </si>
  <si>
    <t>有料老人ホーム（定員30人以上）</t>
    <rPh sb="0" eb="2">
      <t>ユウリョウ</t>
    </rPh>
    <rPh sb="2" eb="4">
      <t>ロウジン</t>
    </rPh>
    <phoneticPr fontId="1"/>
  </si>
  <si>
    <t>有料老人ホーム（定員29人以下）</t>
    <rPh sb="0" eb="2">
      <t>ユウリョウ</t>
    </rPh>
    <rPh sb="2" eb="4">
      <t>ロウジン</t>
    </rPh>
    <phoneticPr fontId="1"/>
  </si>
  <si>
    <t>サービス付き高齢者向け住宅（定員30人以上）</t>
  </si>
  <si>
    <t>有料老人ホーム（定員30人以上）</t>
    <rPh sb="0" eb="2">
      <t>ユウリョウ</t>
    </rPh>
    <rPh sb="2" eb="4">
      <t>ロウジン</t>
    </rPh>
    <phoneticPr fontId="2"/>
  </si>
  <si>
    <t>訪問看護ステーション（大規模化・サテライト型設置）</t>
    <rPh sb="0" eb="2">
      <t>ホウモン</t>
    </rPh>
    <rPh sb="2" eb="4">
      <t>カンゴ</t>
    </rPh>
    <rPh sb="11" eb="15">
      <t>ダイキボカ</t>
    </rPh>
    <rPh sb="21" eb="22">
      <t>ガタ</t>
    </rPh>
    <rPh sb="22" eb="24">
      <t>セッチ</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</si>
  <si>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</si>
  <si>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地域密着型介護老人福祉施設に併設されるショートステイ居室</t>
    <rPh sb="14" eb="16">
      <t>ヘイセツ</t>
    </rPh>
    <rPh sb="26" eb="28">
      <t>キョシツ</t>
    </rPh>
    <phoneticPr fontId="2"/>
  </si>
  <si>
    <t>基準単位数の合計</t>
    <rPh sb="0" eb="2">
      <t>キジュン</t>
    </rPh>
    <rPh sb="2" eb="5">
      <t>タンイスウ</t>
    </rPh>
    <rPh sb="6" eb="8">
      <t>ゴウケイ</t>
    </rPh>
    <phoneticPr fontId="2"/>
  </si>
  <si>
    <t>件数</t>
    <rPh sb="0" eb="2">
      <t>ケンスウ</t>
    </rPh>
    <phoneticPr fontId="2"/>
  </si>
  <si>
    <t>合計金額</t>
    <rPh sb="0" eb="2">
      <t>ゴウケイ</t>
    </rPh>
    <rPh sb="2" eb="4">
      <t>キンガク</t>
    </rPh>
    <phoneticPr fontId="2"/>
  </si>
  <si>
    <t>千円</t>
    <rPh sb="0" eb="2">
      <t>センエン</t>
    </rPh>
    <phoneticPr fontId="2"/>
  </si>
  <si>
    <t>⑩大規模修繕の際にあわせて行う介護ロボット・ICTの導入支援</t>
    <phoneticPr fontId="2"/>
  </si>
  <si>
    <t>⑨介護施設等の創設を条件に行う広域型施設の大規模修繕・耐震化</t>
    <phoneticPr fontId="2"/>
  </si>
  <si>
    <t>⑧民有地マッチング事業</t>
  </si>
  <si>
    <t>⑦_⑤共生型サービス事業所の整備促進</t>
    <phoneticPr fontId="2"/>
  </si>
  <si>
    <t>⑦_④看取り環境の整備促進</t>
    <phoneticPr fontId="2"/>
  </si>
  <si>
    <t>⑥空き家を活用した整備支援</t>
  </si>
  <si>
    <t>③定期借地権利用による整備支援</t>
  </si>
  <si>
    <t>①地域密着型サービス施設等の整備助成</t>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</si>
  <si>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</si>
  <si>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地域密着型通所介護事業所</t>
    <rPh sb="0" eb="2">
      <t>チイキ</t>
    </rPh>
    <rPh sb="2" eb="5">
      <t>ミッチャクガタ</t>
    </rPh>
    <rPh sb="5" eb="7">
      <t>ツウショ</t>
    </rPh>
    <rPh sb="7" eb="9">
      <t>カイゴ</t>
    </rPh>
    <rPh sb="9" eb="12">
      <t>ジギョウショ</t>
    </rPh>
    <phoneticPr fontId="2"/>
  </si>
  <si>
    <t>介護医療院（定員30人以上）</t>
    <rPh sb="0" eb="2">
      <t>カイゴ</t>
    </rPh>
    <rPh sb="2" eb="4">
      <t>イリョウ</t>
    </rPh>
    <rPh sb="4" eb="5">
      <t>イン</t>
    </rPh>
    <rPh sb="6" eb="8">
      <t>テイイン</t>
    </rPh>
    <rPh sb="10" eb="13">
      <t>ニンイジョウ</t>
    </rPh>
    <phoneticPr fontId="2"/>
  </si>
  <si>
    <t>地域密着型介護老人福祉施設に併設されるショートステイ居室</t>
    <phoneticPr fontId="2"/>
  </si>
  <si>
    <t>通所介護事業所</t>
    <rPh sb="0" eb="2">
      <t>ツウショ</t>
    </rPh>
    <rPh sb="2" eb="4">
      <t>カイゴ</t>
    </rPh>
    <rPh sb="4" eb="7">
      <t>ジギョウショ</t>
    </rPh>
    <phoneticPr fontId="1"/>
  </si>
  <si>
    <t>短期入所生活介護事業所（定員29人以下）</t>
    <phoneticPr fontId="2"/>
  </si>
  <si>
    <t>サービス付き高齢者向け住宅（定員30人以上）</t>
    <phoneticPr fontId="2"/>
  </si>
  <si>
    <t>介護予防拠点</t>
    <rPh sb="0" eb="2">
      <t>カイゴ</t>
    </rPh>
    <rPh sb="2" eb="4">
      <t>ヨボウ</t>
    </rPh>
    <rPh sb="4" eb="6">
      <t>キョテン</t>
    </rPh>
    <phoneticPr fontId="2"/>
  </si>
  <si>
    <t>⑫介護予防・健康づくりを行う介護予防拠点における防災意識啓発の取組支援</t>
    <phoneticPr fontId="2"/>
  </si>
  <si>
    <t>地域密着型介護老人福祉施設</t>
    <phoneticPr fontId="2"/>
  </si>
  <si>
    <t>小規模多機能型居宅介護事業所</t>
    <phoneticPr fontId="2"/>
  </si>
  <si>
    <t>施設１</t>
    <rPh sb="0" eb="2">
      <t>シセツ</t>
    </rPh>
    <phoneticPr fontId="2"/>
  </si>
  <si>
    <t>施設２</t>
    <rPh sb="0" eb="2">
      <t>シセツ</t>
    </rPh>
    <phoneticPr fontId="2"/>
  </si>
  <si>
    <t>施設３</t>
    <rPh sb="0" eb="2">
      <t>シセツ</t>
    </rPh>
    <phoneticPr fontId="2"/>
  </si>
  <si>
    <t>施設４</t>
    <rPh sb="0" eb="2">
      <t>シセツ</t>
    </rPh>
    <phoneticPr fontId="2"/>
  </si>
  <si>
    <t>施設５</t>
    <rPh sb="0" eb="2">
      <t>シセツ</t>
    </rPh>
    <phoneticPr fontId="2"/>
  </si>
  <si>
    <t>施設６</t>
    <rPh sb="0" eb="2">
      <t>シセツ</t>
    </rPh>
    <phoneticPr fontId="2"/>
  </si>
  <si>
    <t>施設７</t>
    <rPh sb="0" eb="2">
      <t>シセツ</t>
    </rPh>
    <phoneticPr fontId="2"/>
  </si>
  <si>
    <t>施設８</t>
    <rPh sb="0" eb="2">
      <t>シセツ</t>
    </rPh>
    <phoneticPr fontId="2"/>
  </si>
  <si>
    <t>施設９</t>
    <rPh sb="0" eb="2">
      <t>シセツ</t>
    </rPh>
    <phoneticPr fontId="2"/>
  </si>
  <si>
    <t>施設１０</t>
    <rPh sb="0" eb="2">
      <t>シセツ</t>
    </rPh>
    <phoneticPr fontId="2"/>
  </si>
  <si>
    <t>施設１１</t>
    <rPh sb="0" eb="2">
      <t>シセツ</t>
    </rPh>
    <phoneticPr fontId="2"/>
  </si>
  <si>
    <t>施設１２</t>
    <rPh sb="0" eb="2">
      <t>シセツ</t>
    </rPh>
    <phoneticPr fontId="2"/>
  </si>
  <si>
    <t>施設１３</t>
    <rPh sb="0" eb="2">
      <t>シセツ</t>
    </rPh>
    <phoneticPr fontId="2"/>
  </si>
  <si>
    <t>施設１４</t>
    <rPh sb="0" eb="2">
      <t>シセツ</t>
    </rPh>
    <phoneticPr fontId="2"/>
  </si>
  <si>
    <t>⑤介護施設等の合築・併設支援</t>
    <phoneticPr fontId="2"/>
  </si>
  <si>
    <t>宿舎数</t>
    <rPh sb="0" eb="2">
      <t>シュクシャ</t>
    </rPh>
    <rPh sb="2" eb="3">
      <t>スウ</t>
    </rPh>
    <phoneticPr fontId="2"/>
  </si>
  <si>
    <t>金額を入力してください</t>
    <rPh sb="0" eb="2">
      <t>キンガク</t>
    </rPh>
    <rPh sb="3" eb="5">
      <t>ニュウリョク</t>
    </rPh>
    <phoneticPr fontId="2"/>
  </si>
  <si>
    <t>養護老人ホーム（定員30人以上）</t>
    <rPh sb="0" eb="2">
      <t>ヨウゴ</t>
    </rPh>
    <rPh sb="2" eb="4">
      <t>ロウジン</t>
    </rPh>
    <phoneticPr fontId="1"/>
  </si>
  <si>
    <t>養護老人ホーム（定員29人以下）</t>
    <rPh sb="0" eb="2">
      <t>ヨウゴ</t>
    </rPh>
    <rPh sb="2" eb="4">
      <t>ロウジン</t>
    </rPh>
    <phoneticPr fontId="1"/>
  </si>
  <si>
    <t>軽費老人ホーム（定員29人以下）</t>
    <rPh sb="0" eb="2">
      <t>ケイヒ</t>
    </rPh>
    <rPh sb="2" eb="4">
      <t>ロウジン</t>
    </rPh>
    <phoneticPr fontId="1"/>
  </si>
  <si>
    <t>地域密着型通所介護事業所</t>
    <rPh sb="0" eb="2">
      <t>チイキ</t>
    </rPh>
    <rPh sb="2" eb="5">
      <t>ミッチャクガタ</t>
    </rPh>
    <rPh sb="5" eb="7">
      <t>ツウショ</t>
    </rPh>
    <rPh sb="7" eb="9">
      <t>カイゴ</t>
    </rPh>
    <rPh sb="9" eb="12">
      <t>ジギョウショ</t>
    </rPh>
    <phoneticPr fontId="1"/>
  </si>
  <si>
    <t>短期入所生活介護事業所（定員30人以上）</t>
    <rPh sb="0" eb="2">
      <t>タンキ</t>
    </rPh>
    <rPh sb="2" eb="4">
      <t>ニュウショ</t>
    </rPh>
    <rPh sb="4" eb="6">
      <t>セイカツ</t>
    </rPh>
    <rPh sb="6" eb="8">
      <t>カイゴ</t>
    </rPh>
    <rPh sb="8" eb="11">
      <t>ジギョウショ</t>
    </rPh>
    <phoneticPr fontId="1"/>
  </si>
  <si>
    <t>短期入所生活介護事業所（定員29人以下）</t>
    <rPh sb="0" eb="2">
      <t>タンキ</t>
    </rPh>
    <rPh sb="2" eb="4">
      <t>ニュウショ</t>
    </rPh>
    <rPh sb="4" eb="6">
      <t>セイカツ</t>
    </rPh>
    <rPh sb="6" eb="8">
      <t>カイゴ</t>
    </rPh>
    <rPh sb="8" eb="11">
      <t>ジギョウショ</t>
    </rPh>
    <rPh sb="18" eb="19">
      <t>シタ</t>
    </rPh>
    <phoneticPr fontId="1"/>
  </si>
  <si>
    <t>⑤介護施設等の合築・併設支援</t>
    <rPh sb="1" eb="3">
      <t>カイゴ</t>
    </rPh>
    <rPh sb="3" eb="5">
      <t>シセツ</t>
    </rPh>
    <rPh sb="5" eb="6">
      <t>トウ</t>
    </rPh>
    <rPh sb="7" eb="8">
      <t>ゴウ</t>
    </rPh>
    <rPh sb="8" eb="9">
      <t>チク</t>
    </rPh>
    <rPh sb="10" eb="12">
      <t>ヘイセツ</t>
    </rPh>
    <rPh sb="12" eb="14">
      <t>シエン</t>
    </rPh>
    <phoneticPr fontId="1"/>
  </si>
  <si>
    <t>市町村名</t>
  </si>
  <si>
    <t>○調査票作成上の留意事項</t>
    <rPh sb="4" eb="6">
      <t>サクセイ</t>
    </rPh>
    <rPh sb="6" eb="7">
      <t>ジョウ</t>
    </rPh>
    <rPh sb="8" eb="10">
      <t>リュウイ</t>
    </rPh>
    <rPh sb="10" eb="12">
      <t>ジコウ</t>
    </rPh>
    <phoneticPr fontId="2"/>
  </si>
  <si>
    <t>別添１</t>
    <rPh sb="0" eb="2">
      <t>ベッテン</t>
    </rPh>
    <phoneticPr fontId="2"/>
  </si>
  <si>
    <t>整備床数</t>
    <rPh sb="0" eb="2">
      <t>セイビ</t>
    </rPh>
    <rPh sb="2" eb="3">
      <t>ユカ</t>
    </rPh>
    <rPh sb="3" eb="4">
      <t>スウ</t>
    </rPh>
    <phoneticPr fontId="2"/>
  </si>
  <si>
    <t>記入例</t>
    <rPh sb="0" eb="2">
      <t>キニュウ</t>
    </rPh>
    <rPh sb="2" eb="3">
      <t>レイ</t>
    </rPh>
    <phoneticPr fontId="2"/>
  </si>
  <si>
    <t>第２</t>
    <rPh sb="0" eb="1">
      <t>ダイ</t>
    </rPh>
    <phoneticPr fontId="2"/>
  </si>
  <si>
    <t>〇〇市</t>
    <rPh sb="2" eb="3">
      <t>シ</t>
    </rPh>
    <phoneticPr fontId="2"/>
  </si>
  <si>
    <t>補助金</t>
    <rPh sb="0" eb="3">
      <t>ホジョキン</t>
    </rPh>
    <phoneticPr fontId="2"/>
  </si>
  <si>
    <t>交付金</t>
    <rPh sb="0" eb="3">
      <t>コウフキン</t>
    </rPh>
    <phoneticPr fontId="2"/>
  </si>
  <si>
    <t>医療社団法人法人××会</t>
    <rPh sb="0" eb="2">
      <t>イリョウ</t>
    </rPh>
    <rPh sb="2" eb="4">
      <t>シャダン</t>
    </rPh>
    <rPh sb="4" eb="6">
      <t>ホウジン</t>
    </rPh>
    <rPh sb="6" eb="8">
      <t>ホウジン</t>
    </rPh>
    <rPh sb="10" eb="11">
      <t>カイ</t>
    </rPh>
    <phoneticPr fontId="2"/>
  </si>
  <si>
    <t>◆◆</t>
    <phoneticPr fontId="2"/>
  </si>
  <si>
    <t>ー</t>
    <phoneticPr fontId="2"/>
  </si>
  <si>
    <t>介護療養型医療施設から介護医療院へ転換</t>
    <rPh sb="0" eb="2">
      <t>カイゴ</t>
    </rPh>
    <rPh sb="2" eb="5">
      <t>リョウヨウガタ</t>
    </rPh>
    <rPh sb="5" eb="7">
      <t>イリョウ</t>
    </rPh>
    <rPh sb="7" eb="9">
      <t>シセツ</t>
    </rPh>
    <rPh sb="11" eb="13">
      <t>カイゴ</t>
    </rPh>
    <rPh sb="13" eb="15">
      <t>イリョウ</t>
    </rPh>
    <rPh sb="15" eb="16">
      <t>イン</t>
    </rPh>
    <rPh sb="17" eb="19">
      <t>テンカン</t>
    </rPh>
    <phoneticPr fontId="2"/>
  </si>
  <si>
    <t>介護医療院　現100床→150床
（別添○○市介護保険事業計画
抜粋資料参照）</t>
    <rPh sb="0" eb="2">
      <t>カイゴ</t>
    </rPh>
    <rPh sb="2" eb="4">
      <t>イリョウ</t>
    </rPh>
    <rPh sb="4" eb="5">
      <t>イン</t>
    </rPh>
    <rPh sb="6" eb="7">
      <t>ゲン</t>
    </rPh>
    <rPh sb="10" eb="11">
      <t>ユカ</t>
    </rPh>
    <rPh sb="15" eb="16">
      <t>ユカ</t>
    </rPh>
    <rPh sb="18" eb="20">
      <t>ベッテン</t>
    </rPh>
    <rPh sb="22" eb="23">
      <t>シ</t>
    </rPh>
    <rPh sb="23" eb="25">
      <t>カイゴ</t>
    </rPh>
    <rPh sb="25" eb="27">
      <t>ホケン</t>
    </rPh>
    <rPh sb="27" eb="29">
      <t>ジギョウ</t>
    </rPh>
    <rPh sb="29" eb="31">
      <t>ケイカク</t>
    </rPh>
    <rPh sb="32" eb="34">
      <t>バッスイ</t>
    </rPh>
    <rPh sb="34" eb="36">
      <t>シリョウ</t>
    </rPh>
    <rPh sb="36" eb="38">
      <t>サンショウ</t>
    </rPh>
    <phoneticPr fontId="1"/>
  </si>
  <si>
    <t>基金利用による介護施設等の整備に関する事業量の見込み等</t>
    <phoneticPr fontId="2"/>
  </si>
  <si>
    <t>介護施設等の種類</t>
    <phoneticPr fontId="2"/>
  </si>
  <si>
    <t>②施設等の開設・設置に必要な準備経費支援</t>
    <rPh sb="1" eb="3">
      <t>シセツ</t>
    </rPh>
    <rPh sb="3" eb="4">
      <t>トウ</t>
    </rPh>
    <rPh sb="5" eb="7">
      <t>カイセツ</t>
    </rPh>
    <rPh sb="8" eb="10">
      <t>セッチ</t>
    </rPh>
    <rPh sb="11" eb="13">
      <t>ヒツヨウ</t>
    </rPh>
    <rPh sb="14" eb="16">
      <t>ジュンビ</t>
    </rPh>
    <rPh sb="16" eb="18">
      <t>ケイヒ</t>
    </rPh>
    <rPh sb="18" eb="20">
      <t>シエン</t>
    </rPh>
    <phoneticPr fontId="2"/>
  </si>
  <si>
    <t>定員数</t>
    <rPh sb="0" eb="3">
      <t>テイインスウ</t>
    </rPh>
    <phoneticPr fontId="2"/>
  </si>
  <si>
    <t>養護老人ホーム（定員29人以下）</t>
    <phoneticPr fontId="2"/>
  </si>
  <si>
    <t>介護老人保健施設（定員29人以下）</t>
    <phoneticPr fontId="2"/>
  </si>
  <si>
    <t>施設数</t>
    <rPh sb="0" eb="2">
      <t>シセツ</t>
    </rPh>
    <rPh sb="2" eb="3">
      <t>スウ</t>
    </rPh>
    <phoneticPr fontId="2"/>
  </si>
  <si>
    <t>ケアハウス（定員30人以上）</t>
    <phoneticPr fontId="2"/>
  </si>
  <si>
    <t>ケアハウス（定員29人以下）</t>
    <phoneticPr fontId="2"/>
  </si>
  <si>
    <t>介護医療院（定員30人以上）</t>
    <rPh sb="0" eb="2">
      <t>カイゴ</t>
    </rPh>
    <rPh sb="2" eb="4">
      <t>イリョウ</t>
    </rPh>
    <rPh sb="4" eb="5">
      <t>イン</t>
    </rPh>
    <rPh sb="6" eb="8">
      <t>テイイン</t>
    </rPh>
    <rPh sb="10" eb="11">
      <t>ニン</t>
    </rPh>
    <rPh sb="11" eb="13">
      <t>イジョウ</t>
    </rPh>
    <phoneticPr fontId="2"/>
  </si>
  <si>
    <t>介護医療院（定員29人以下）</t>
    <rPh sb="0" eb="2">
      <t>カイゴ</t>
    </rPh>
    <rPh sb="2" eb="4">
      <t>イリョウ</t>
    </rPh>
    <rPh sb="4" eb="5">
      <t>イン</t>
    </rPh>
    <rPh sb="6" eb="8">
      <t>テイイン</t>
    </rPh>
    <rPh sb="10" eb="11">
      <t>ニン</t>
    </rPh>
    <rPh sb="11" eb="13">
      <t>イカ</t>
    </rPh>
    <phoneticPr fontId="2"/>
  </si>
  <si>
    <t>都市型軽費老人ホーム</t>
    <phoneticPr fontId="2"/>
  </si>
  <si>
    <t>宿泊定員数</t>
    <rPh sb="0" eb="2">
      <t>シュクハク</t>
    </rPh>
    <rPh sb="2" eb="5">
      <t>テイインスウ</t>
    </rPh>
    <phoneticPr fontId="2"/>
  </si>
  <si>
    <t>生活支援ハウス</t>
    <rPh sb="0" eb="2">
      <t>セイカツ</t>
    </rPh>
    <rPh sb="2" eb="4">
      <t>シエン</t>
    </rPh>
    <phoneticPr fontId="2"/>
  </si>
  <si>
    <t>緊急ショートステイ</t>
    <rPh sb="0" eb="2">
      <t>キンキュウ</t>
    </rPh>
    <phoneticPr fontId="2"/>
  </si>
  <si>
    <t>介護付きホーム(定員30人以上)</t>
    <phoneticPr fontId="2"/>
  </si>
  <si>
    <t>③定期借地権利用による整備支援</t>
    <phoneticPr fontId="2"/>
  </si>
  <si>
    <t>算出方法</t>
    <rPh sb="0" eb="2">
      <t>サンシュツ</t>
    </rPh>
    <rPh sb="2" eb="4">
      <t>ホウホウ</t>
    </rPh>
    <phoneticPr fontId="2"/>
  </si>
  <si>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phoneticPr fontId="2"/>
  </si>
  <si>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2"/>
  </si>
  <si>
    <t>地域密着型介護老人福祉施設及び併設されるショートステイ居室</t>
    <phoneticPr fontId="2"/>
  </si>
  <si>
    <t>認知症高齢者グループホーム</t>
    <phoneticPr fontId="2"/>
  </si>
  <si>
    <t>施設内保育施設</t>
  </si>
  <si>
    <t>生活支援ハウス</t>
  </si>
  <si>
    <t>緊急ショートステイ</t>
    <phoneticPr fontId="2"/>
  </si>
  <si>
    <t>介護施設等の種類</t>
    <rPh sb="0" eb="2">
      <t>カイゴ</t>
    </rPh>
    <rPh sb="2" eb="4">
      <t>シセツ</t>
    </rPh>
    <rPh sb="4" eb="5">
      <t>トウ</t>
    </rPh>
    <rPh sb="6" eb="8">
      <t>シュルイ</t>
    </rPh>
    <phoneticPr fontId="2"/>
  </si>
  <si>
    <t>⑤介護施設等の合築・併設支援</t>
    <rPh sb="1" eb="3">
      <t>カイゴ</t>
    </rPh>
    <rPh sb="3" eb="5">
      <t>シセツ</t>
    </rPh>
    <rPh sb="5" eb="6">
      <t>トウ</t>
    </rPh>
    <rPh sb="7" eb="8">
      <t>ゴウ</t>
    </rPh>
    <rPh sb="8" eb="9">
      <t>チク</t>
    </rPh>
    <rPh sb="10" eb="12">
      <t>ヘイセツ</t>
    </rPh>
    <rPh sb="12" eb="14">
      <t>シエン</t>
    </rPh>
    <phoneticPr fontId="2"/>
  </si>
  <si>
    <t>加算率</t>
    <rPh sb="0" eb="3">
      <t>カサンリツ</t>
    </rPh>
    <phoneticPr fontId="2"/>
  </si>
  <si>
    <t>介護老人保健施設（定員29人以下）</t>
    <rPh sb="0" eb="2">
      <t>カイゴ</t>
    </rPh>
    <rPh sb="2" eb="4">
      <t>ロウジン</t>
    </rPh>
    <rPh sb="4" eb="6">
      <t>ホケン</t>
    </rPh>
    <rPh sb="6" eb="8">
      <t>シセツ</t>
    </rPh>
    <rPh sb="9" eb="11">
      <t>テイイン</t>
    </rPh>
    <rPh sb="13" eb="16">
      <t>ニンイカ</t>
    </rPh>
    <phoneticPr fontId="2"/>
  </si>
  <si>
    <t>定期巡回・臨時対応型訪問介護看護事業所</t>
    <rPh sb="0" eb="2">
      <t>テイキ</t>
    </rPh>
    <rPh sb="2" eb="4">
      <t>ジュンカイ</t>
    </rPh>
    <rPh sb="5" eb="7">
      <t>リンジ</t>
    </rPh>
    <rPh sb="7" eb="10">
      <t>タイオウガタ</t>
    </rPh>
    <rPh sb="10" eb="12">
      <t>ホウモン</t>
    </rPh>
    <rPh sb="12" eb="14">
      <t>カイゴ</t>
    </rPh>
    <rPh sb="14" eb="16">
      <t>カンゴ</t>
    </rPh>
    <rPh sb="16" eb="19">
      <t>ジギョウショ</t>
    </rPh>
    <phoneticPr fontId="2"/>
  </si>
  <si>
    <t>認知症対応型デイサービスセンター</t>
    <rPh sb="0" eb="3">
      <t>ニンチショウ</t>
    </rPh>
    <rPh sb="3" eb="6">
      <t>タイオウガタ</t>
    </rPh>
    <phoneticPr fontId="2"/>
  </si>
  <si>
    <t>生活支援ハウス</t>
    <rPh sb="2" eb="4">
      <t>シエン</t>
    </rPh>
    <phoneticPr fontId="2"/>
  </si>
  <si>
    <t>介護付きホーム(定員29人以下)</t>
    <phoneticPr fontId="2"/>
  </si>
  <si>
    <t>補助対象施設</t>
    <rPh sb="0" eb="2">
      <t>ホジョ</t>
    </rPh>
    <rPh sb="2" eb="4">
      <t>タイショウ</t>
    </rPh>
    <rPh sb="4" eb="6">
      <t>シセツ</t>
    </rPh>
    <phoneticPr fontId="2"/>
  </si>
  <si>
    <t>⑥空き家を活用した整備支援</t>
    <rPh sb="1" eb="2">
      <t>ア</t>
    </rPh>
    <rPh sb="3" eb="4">
      <t>イエ</t>
    </rPh>
    <rPh sb="5" eb="7">
      <t>カツヨウ</t>
    </rPh>
    <rPh sb="9" eb="11">
      <t>セイビ</t>
    </rPh>
    <rPh sb="11" eb="13">
      <t>シエン</t>
    </rPh>
    <phoneticPr fontId="2"/>
  </si>
  <si>
    <t>認知症高齢者グループホーム</t>
    <rPh sb="0" eb="3">
      <t>ニンチショウ</t>
    </rPh>
    <rPh sb="3" eb="6">
      <t>コウレイシャ</t>
    </rPh>
    <phoneticPr fontId="2"/>
  </si>
  <si>
    <t>⑦基金利用による既存施設の改修等</t>
    <rPh sb="3" eb="5">
      <t>リヨウ</t>
    </rPh>
    <rPh sb="8" eb="10">
      <t>キゾン</t>
    </rPh>
    <rPh sb="10" eb="12">
      <t>シセツ</t>
    </rPh>
    <rPh sb="13" eb="15">
      <t>カイシュウ</t>
    </rPh>
    <rPh sb="15" eb="16">
      <t>トウ</t>
    </rPh>
    <phoneticPr fontId="2"/>
  </si>
  <si>
    <t>事業区分</t>
    <rPh sb="0" eb="2">
      <t>ジギョウ</t>
    </rPh>
    <phoneticPr fontId="2"/>
  </si>
  <si>
    <t>整備区分</t>
    <rPh sb="0" eb="2">
      <t>セイビ</t>
    </rPh>
    <rPh sb="2" eb="4">
      <t>クブン</t>
    </rPh>
    <phoneticPr fontId="2"/>
  </si>
  <si>
    <t>単位</t>
    <phoneticPr fontId="2"/>
  </si>
  <si>
    <t>「個室→ユニット化」改修（定員30人以上）</t>
    <phoneticPr fontId="2"/>
  </si>
  <si>
    <t>整備床数</t>
    <phoneticPr fontId="2"/>
  </si>
  <si>
    <t>「個室→ユニット化」改修（定員29人以下）</t>
    <phoneticPr fontId="2"/>
  </si>
  <si>
    <t>介護施設等の種類</t>
    <rPh sb="0" eb="2">
      <t>カイゴ</t>
    </rPh>
    <rPh sb="2" eb="5">
      <t>シセツナド</t>
    </rPh>
    <rPh sb="6" eb="8">
      <t>シュルイ</t>
    </rPh>
    <phoneticPr fontId="2"/>
  </si>
  <si>
    <t>看取り環境の整備促進</t>
    <rPh sb="0" eb="2">
      <t>ミト</t>
    </rPh>
    <rPh sb="3" eb="5">
      <t>カンキョウ</t>
    </rPh>
    <rPh sb="6" eb="8">
      <t>セイビ</t>
    </rPh>
    <rPh sb="8" eb="10">
      <t>ソクシン</t>
    </rPh>
    <phoneticPr fontId="2"/>
  </si>
  <si>
    <t>養護老人ホーム（定員30人以上）</t>
    <rPh sb="0" eb="2">
      <t>ヨウゴ</t>
    </rPh>
    <rPh sb="2" eb="4">
      <t>ロウジン</t>
    </rPh>
    <phoneticPr fontId="2"/>
  </si>
  <si>
    <t>養護老人ホーム（定員29人以下）</t>
    <rPh sb="0" eb="2">
      <t>ヨウゴ</t>
    </rPh>
    <rPh sb="2" eb="4">
      <t>ロウジン</t>
    </rPh>
    <phoneticPr fontId="2"/>
  </si>
  <si>
    <t>軽費老人ホーム（定員30人以上）</t>
    <rPh sb="0" eb="2">
      <t>ケイヒ</t>
    </rPh>
    <rPh sb="2" eb="4">
      <t>ロウジン</t>
    </rPh>
    <phoneticPr fontId="2"/>
  </si>
  <si>
    <t>軽費老人ホーム（定員29人以下）</t>
    <rPh sb="0" eb="2">
      <t>ケイヒ</t>
    </rPh>
    <rPh sb="2" eb="4">
      <t>ロウジン</t>
    </rPh>
    <phoneticPr fontId="2"/>
  </si>
  <si>
    <t>共生型サービス事業所の整備促進</t>
    <rPh sb="0" eb="3">
      <t>キョウセイガタ</t>
    </rPh>
    <rPh sb="7" eb="10">
      <t>ジギョウショ</t>
    </rPh>
    <rPh sb="11" eb="13">
      <t>セイビ</t>
    </rPh>
    <rPh sb="13" eb="15">
      <t>ソクシン</t>
    </rPh>
    <phoneticPr fontId="2"/>
  </si>
  <si>
    <t>事業所数</t>
    <rPh sb="0" eb="3">
      <t>ジギョウショ</t>
    </rPh>
    <rPh sb="3" eb="4">
      <t>スウ</t>
    </rPh>
    <phoneticPr fontId="2"/>
  </si>
  <si>
    <t>短期入所生活介護事業所（定員30人以上）</t>
    <rPh sb="0" eb="2">
      <t>タンキ</t>
    </rPh>
    <rPh sb="2" eb="4">
      <t>ニュウショ</t>
    </rPh>
    <rPh sb="4" eb="6">
      <t>セイカツ</t>
    </rPh>
    <rPh sb="6" eb="8">
      <t>カイゴ</t>
    </rPh>
    <rPh sb="8" eb="11">
      <t>ジギョウショ</t>
    </rPh>
    <phoneticPr fontId="2"/>
  </si>
  <si>
    <t>⑧民有地マッチング事業</t>
    <rPh sb="1" eb="4">
      <t>ミンユウチ</t>
    </rPh>
    <rPh sb="9" eb="11">
      <t>ジギョウ</t>
    </rPh>
    <phoneticPr fontId="2"/>
  </si>
  <si>
    <t>区分</t>
  </si>
  <si>
    <t>土地等所有者と介護施設等整備法人等のマッチング支援</t>
    <phoneticPr fontId="2"/>
  </si>
  <si>
    <t>自治体</t>
    <rPh sb="0" eb="3">
      <t>ジチタイ</t>
    </rPh>
    <phoneticPr fontId="2"/>
  </si>
  <si>
    <t>整備候補地等の確保支援</t>
    <rPh sb="0" eb="2">
      <t>セイビ</t>
    </rPh>
    <rPh sb="2" eb="5">
      <t>コウホチ</t>
    </rPh>
    <rPh sb="5" eb="6">
      <t>トウ</t>
    </rPh>
    <rPh sb="7" eb="9">
      <t>カクホ</t>
    </rPh>
    <rPh sb="9" eb="11">
      <t>シエン</t>
    </rPh>
    <phoneticPr fontId="2"/>
  </si>
  <si>
    <t>地域連携コーディネーターの配置支援</t>
    <rPh sb="0" eb="2">
      <t>チイキ</t>
    </rPh>
    <rPh sb="2" eb="4">
      <t>レンケイ</t>
    </rPh>
    <rPh sb="13" eb="15">
      <t>ハイチ</t>
    </rPh>
    <rPh sb="15" eb="17">
      <t>シエン</t>
    </rPh>
    <phoneticPr fontId="2"/>
  </si>
  <si>
    <t>１箇所</t>
    <rPh sb="1" eb="3">
      <t>カショ</t>
    </rPh>
    <phoneticPr fontId="2"/>
  </si>
  <si>
    <t>⑨介護施設等の創設を条件に行う広域型施設の大規模修繕・耐震化</t>
    <rPh sb="15" eb="20">
      <t>コウイキガタシセツ</t>
    </rPh>
    <rPh sb="21" eb="26">
      <t>ダイキボシュウゼン</t>
    </rPh>
    <rPh sb="27" eb="30">
      <t>タイシンカ</t>
    </rPh>
    <phoneticPr fontId="2"/>
  </si>
  <si>
    <t>⑩大規模修繕の際にあわせて行う介護ロボット・ICTの導入支援</t>
    <rPh sb="1" eb="6">
      <t>ダイキボシュウゼン</t>
    </rPh>
    <rPh sb="7" eb="8">
      <t>サイ</t>
    </rPh>
    <rPh sb="13" eb="14">
      <t>オコナ</t>
    </rPh>
    <rPh sb="15" eb="17">
      <t>カイゴ</t>
    </rPh>
    <rPh sb="26" eb="28">
      <t>ドウニュウ</t>
    </rPh>
    <rPh sb="28" eb="30">
      <t>シエン</t>
    </rPh>
    <phoneticPr fontId="2"/>
  </si>
  <si>
    <t>介護老人福祉施設(定員30人以上）に併設されるショートステイ居室</t>
    <rPh sb="18" eb="20">
      <t>ヘイセツ</t>
    </rPh>
    <rPh sb="30" eb="32">
      <t>キョシツ</t>
    </rPh>
    <phoneticPr fontId="2"/>
  </si>
  <si>
    <t>定員数</t>
    <phoneticPr fontId="2"/>
  </si>
  <si>
    <t>軽費老人ホームとして募集</t>
    <rPh sb="0" eb="2">
      <t>ケイヒ</t>
    </rPh>
    <rPh sb="2" eb="4">
      <t>ロウジン</t>
    </rPh>
    <rPh sb="10" eb="12">
      <t>ボシュウ</t>
    </rPh>
    <phoneticPr fontId="2"/>
  </si>
  <si>
    <t>主として宿舎を利用する職員が勤務する介護施設等の種類</t>
    <rPh sb="0" eb="1">
      <t>シュ</t>
    </rPh>
    <rPh sb="4" eb="6">
      <t>シュクシャ</t>
    </rPh>
    <rPh sb="7" eb="9">
      <t>リヨウ</t>
    </rPh>
    <rPh sb="11" eb="13">
      <t>ショクイン</t>
    </rPh>
    <rPh sb="14" eb="16">
      <t>キンム</t>
    </rPh>
    <phoneticPr fontId="2"/>
  </si>
  <si>
    <t>⑪介護職員の宿舎施設整備</t>
    <rPh sb="1" eb="3">
      <t>カイゴ</t>
    </rPh>
    <rPh sb="3" eb="5">
      <t>ショクイン</t>
    </rPh>
    <rPh sb="6" eb="12">
      <t>シュクシャシセツセイビ</t>
    </rPh>
    <phoneticPr fontId="2"/>
  </si>
  <si>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2"/>
  </si>
  <si>
    <t>か所</t>
    <rPh sb="1" eb="2">
      <t>ショ</t>
    </rPh>
    <phoneticPr fontId="2"/>
  </si>
  <si>
    <t>台</t>
    <rPh sb="0" eb="1">
      <t>ダイ</t>
    </rPh>
    <phoneticPr fontId="2"/>
  </si>
  <si>
    <t>介護老人福祉施設(定員30人以上)に併設されるショートステイ居室</t>
    <phoneticPr fontId="2"/>
  </si>
  <si>
    <t>介護老人保健施設（定員29人以下）</t>
    <rPh sb="9" eb="11">
      <t>テイイン</t>
    </rPh>
    <rPh sb="13" eb="14">
      <t>ニン</t>
    </rPh>
    <rPh sb="14" eb="16">
      <t>イカ</t>
    </rPh>
    <phoneticPr fontId="2"/>
  </si>
  <si>
    <t>介護医療院（定員29人以下）</t>
    <rPh sb="0" eb="2">
      <t>カイゴ</t>
    </rPh>
    <rPh sb="2" eb="4">
      <t>イリョウ</t>
    </rPh>
    <rPh sb="4" eb="5">
      <t>イン</t>
    </rPh>
    <rPh sb="6" eb="8">
      <t>テイイン</t>
    </rPh>
    <rPh sb="10" eb="13">
      <t>ニンイカ</t>
    </rPh>
    <phoneticPr fontId="2"/>
  </si>
  <si>
    <t>介護療養型医療施設（定員30人以上）</t>
    <rPh sb="0" eb="9">
      <t>カイゴリョウヨウガタイリョウシセツ</t>
    </rPh>
    <rPh sb="10" eb="12">
      <t>テイイン</t>
    </rPh>
    <rPh sb="14" eb="17">
      <t>ニンイジョウ</t>
    </rPh>
    <phoneticPr fontId="2"/>
  </si>
  <si>
    <t>介護療養型医療施設（定員29人以下）</t>
    <rPh sb="0" eb="9">
      <t>カイゴリョウヨウガタイリョウシセツ</t>
    </rPh>
    <rPh sb="10" eb="12">
      <t>テイイン</t>
    </rPh>
    <rPh sb="14" eb="15">
      <t>ニン</t>
    </rPh>
    <rPh sb="15" eb="17">
      <t>イカ</t>
    </rPh>
    <phoneticPr fontId="2"/>
  </si>
  <si>
    <t>養護老人ホーム（定員30人以上）</t>
    <phoneticPr fontId="2"/>
  </si>
  <si>
    <t>養護老人ホーム（定員29人以下）</t>
    <rPh sb="14" eb="15">
      <t>シタ</t>
    </rPh>
    <phoneticPr fontId="2"/>
  </si>
  <si>
    <t>軽費老人ホーム（定員29人以下）</t>
    <rPh sb="0" eb="2">
      <t>ケイヒ</t>
    </rPh>
    <rPh sb="2" eb="4">
      <t>ロウジン</t>
    </rPh>
    <rPh sb="14" eb="15">
      <t>シタ</t>
    </rPh>
    <phoneticPr fontId="2"/>
  </si>
  <si>
    <t>サービス付き高齢者向け住宅（定員29人以下）</t>
    <phoneticPr fontId="2"/>
  </si>
  <si>
    <t>短期入所生活介護事業所（定員30人以上）</t>
    <phoneticPr fontId="2"/>
  </si>
  <si>
    <t>転換整備（定員30人以上）</t>
    <rPh sb="0" eb="2">
      <t>テンカン</t>
    </rPh>
    <rPh sb="2" eb="4">
      <t>セイビ</t>
    </rPh>
    <rPh sb="5" eb="7">
      <t>テイイン</t>
    </rPh>
    <rPh sb="9" eb="10">
      <t>ニン</t>
    </rPh>
    <rPh sb="10" eb="12">
      <t>イジョウ</t>
    </rPh>
    <phoneticPr fontId="1"/>
  </si>
  <si>
    <t>⑦_①既存の特別養護老人ホーム等のユニット化改修支援_個室→ユニット</t>
    <phoneticPr fontId="2"/>
  </si>
  <si>
    <t>⑦_①既存の特別養護老人ホーム等のユニット化改修支援_多床室→ユニット</t>
    <phoneticPr fontId="2"/>
  </si>
  <si>
    <r>
      <t>⑦_①既存の特別養護老人ホーム等のユニット化改修支援</t>
    </r>
    <r>
      <rPr>
        <sz val="11"/>
        <color theme="1"/>
        <rFont val="游ゴシック"/>
        <family val="2"/>
        <charset val="128"/>
        <scheme val="minor"/>
      </rPr>
      <t>_</t>
    </r>
    <r>
      <rPr>
        <sz val="11"/>
        <color theme="1"/>
        <rFont val="游ゴシック"/>
        <family val="2"/>
        <charset val="128"/>
        <scheme val="minor"/>
      </rPr>
      <t>個室→ユニット</t>
    </r>
    <phoneticPr fontId="2"/>
  </si>
  <si>
    <r>
      <t>⑦_①既存の特別養護老人ホーム等のユニット化改修支援</t>
    </r>
    <r>
      <rPr>
        <sz val="11"/>
        <color theme="1"/>
        <rFont val="游ゴシック"/>
        <family val="2"/>
        <charset val="128"/>
        <scheme val="minor"/>
      </rPr>
      <t>_</t>
    </r>
    <r>
      <rPr>
        <sz val="11"/>
        <color theme="1"/>
        <rFont val="游ゴシック"/>
        <family val="2"/>
        <charset val="128"/>
        <scheme val="minor"/>
      </rPr>
      <t>多床室→ユニット</t>
    </r>
    <phoneticPr fontId="2"/>
  </si>
  <si>
    <r>
      <t>⑦_③介護療養型医療施設等の転換整備支援</t>
    </r>
    <r>
      <rPr>
        <sz val="11"/>
        <color theme="1"/>
        <rFont val="游ゴシック"/>
        <family val="2"/>
        <charset val="128"/>
        <scheme val="minor"/>
      </rPr>
      <t>_</t>
    </r>
    <r>
      <rPr>
        <sz val="11"/>
        <color theme="1"/>
        <rFont val="游ゴシック"/>
        <family val="2"/>
        <charset val="128"/>
        <scheme val="minor"/>
      </rPr>
      <t>創設</t>
    </r>
    <phoneticPr fontId="2"/>
  </si>
  <si>
    <r>
      <t>⑦_③介護療養型医療施設等の転換整備支援</t>
    </r>
    <r>
      <rPr>
        <sz val="11"/>
        <color theme="1"/>
        <rFont val="游ゴシック"/>
        <family val="2"/>
        <charset val="128"/>
        <scheme val="minor"/>
      </rPr>
      <t>_</t>
    </r>
    <r>
      <rPr>
        <sz val="11"/>
        <color theme="1"/>
        <rFont val="游ゴシック"/>
        <family val="2"/>
        <charset val="128"/>
        <scheme val="minor"/>
      </rPr>
      <t>改築</t>
    </r>
    <phoneticPr fontId="2"/>
  </si>
  <si>
    <r>
      <t>⑦_③介護療養型医療施設等の転換整備支援</t>
    </r>
    <r>
      <rPr>
        <sz val="11"/>
        <color theme="1"/>
        <rFont val="游ゴシック"/>
        <family val="2"/>
        <charset val="128"/>
        <scheme val="minor"/>
      </rPr>
      <t>_</t>
    </r>
    <r>
      <rPr>
        <sz val="11"/>
        <color theme="1"/>
        <rFont val="游ゴシック"/>
        <family val="2"/>
        <charset val="128"/>
        <scheme val="minor"/>
      </rPr>
      <t>改修</t>
    </r>
    <phoneticPr fontId="2"/>
  </si>
  <si>
    <t>施設１５</t>
    <rPh sb="0" eb="2">
      <t>シセツ</t>
    </rPh>
    <phoneticPr fontId="2"/>
  </si>
  <si>
    <t>施設１６</t>
    <rPh sb="0" eb="2">
      <t>シセツ</t>
    </rPh>
    <phoneticPr fontId="2"/>
  </si>
  <si>
    <t>施設１７</t>
    <rPh sb="0" eb="2">
      <t>シセツ</t>
    </rPh>
    <phoneticPr fontId="2"/>
  </si>
  <si>
    <t>施設１８</t>
    <rPh sb="0" eb="2">
      <t>シセツ</t>
    </rPh>
    <phoneticPr fontId="2"/>
  </si>
  <si>
    <t>施設１９</t>
    <rPh sb="0" eb="2">
      <t>シセツ</t>
    </rPh>
    <phoneticPr fontId="2"/>
  </si>
  <si>
    <t>施設２０</t>
    <rPh sb="0" eb="2">
      <t>シセツ</t>
    </rPh>
    <phoneticPr fontId="2"/>
  </si>
  <si>
    <t>施設２１</t>
    <rPh sb="0" eb="2">
      <t>シセツ</t>
    </rPh>
    <phoneticPr fontId="2"/>
  </si>
  <si>
    <t>施設２２</t>
    <rPh sb="0" eb="2">
      <t>シセツ</t>
    </rPh>
    <phoneticPr fontId="2"/>
  </si>
  <si>
    <t>施設２３</t>
    <rPh sb="0" eb="2">
      <t>シセツ</t>
    </rPh>
    <phoneticPr fontId="2"/>
  </si>
  <si>
    <t>施設２４</t>
    <rPh sb="0" eb="2">
      <t>シセツ</t>
    </rPh>
    <phoneticPr fontId="2"/>
  </si>
  <si>
    <t>施設２５</t>
    <rPh sb="0" eb="2">
      <t>シセツ</t>
    </rPh>
    <phoneticPr fontId="2"/>
  </si>
  <si>
    <t>施設２６</t>
    <rPh sb="0" eb="2">
      <t>シセツ</t>
    </rPh>
    <phoneticPr fontId="2"/>
  </si>
  <si>
    <t>※「①地域密着型サービス施設等の整備助成」において、既存建物を改修する整備を行う場合、左記の施設のみ、補助単価を左記のとおり変更する（他の施設種別の場合、単価に変更はない）。</t>
    <rPh sb="26" eb="28">
      <t>キゾン</t>
    </rPh>
    <rPh sb="28" eb="30">
      <t>タテモノ</t>
    </rPh>
    <rPh sb="69" eb="71">
      <t>シセツ</t>
    </rPh>
    <phoneticPr fontId="2"/>
  </si>
  <si>
    <t>既存の特別養護老人ホーム等のユニット化改修支援</t>
    <phoneticPr fontId="2"/>
  </si>
  <si>
    <t>介護施設等整備事業補助金交付金　補助対象施設・単価一覧</t>
    <rPh sb="0" eb="2">
      <t>カイゴ</t>
    </rPh>
    <rPh sb="2" eb="4">
      <t>シセツ</t>
    </rPh>
    <rPh sb="4" eb="5">
      <t>トウ</t>
    </rPh>
    <rPh sb="5" eb="7">
      <t>セイビ</t>
    </rPh>
    <rPh sb="7" eb="9">
      <t>ジギョウ</t>
    </rPh>
    <rPh sb="9" eb="11">
      <t>ホジョ</t>
    </rPh>
    <rPh sb="11" eb="12">
      <t>キン</t>
    </rPh>
    <rPh sb="12" eb="15">
      <t>コウフキン</t>
    </rPh>
    <rPh sb="16" eb="18">
      <t>ホジョ</t>
    </rPh>
    <rPh sb="18" eb="20">
      <t>タイショウ</t>
    </rPh>
    <rPh sb="20" eb="22">
      <t>シセツ</t>
    </rPh>
    <rPh sb="23" eb="25">
      <t>タンカ</t>
    </rPh>
    <rPh sb="25" eb="27">
      <t>イチラン</t>
    </rPh>
    <phoneticPr fontId="2"/>
  </si>
  <si>
    <t>整備床数（上限100床）</t>
    <rPh sb="0" eb="2">
      <t>セイビ</t>
    </rPh>
    <rPh sb="2" eb="3">
      <t>ユカ</t>
    </rPh>
    <rPh sb="3" eb="4">
      <t>スウ</t>
    </rPh>
    <rPh sb="5" eb="7">
      <t>ジョウゲン</t>
    </rPh>
    <rPh sb="10" eb="11">
      <t>ユカ</t>
    </rPh>
    <phoneticPr fontId="2"/>
  </si>
  <si>
    <t>定員数（上限100床）</t>
    <rPh sb="0" eb="3">
      <t>テイインスウ</t>
    </rPh>
    <phoneticPr fontId="2"/>
  </si>
  <si>
    <t>介護予防拠点（通いの場等、民間事業者実施）</t>
    <rPh sb="0" eb="2">
      <t>カイゴ</t>
    </rPh>
    <rPh sb="2" eb="4">
      <t>ヨボウ</t>
    </rPh>
    <rPh sb="4" eb="6">
      <t>キョテン</t>
    </rPh>
    <rPh sb="7" eb="8">
      <t>カヨ</t>
    </rPh>
    <rPh sb="10" eb="11">
      <t>バ</t>
    </rPh>
    <rPh sb="11" eb="12">
      <t>ナド</t>
    </rPh>
    <rPh sb="13" eb="15">
      <t>ミンカン</t>
    </rPh>
    <rPh sb="15" eb="18">
      <t>ジギョウシャ</t>
    </rPh>
    <rPh sb="18" eb="20">
      <t>ジッシ</t>
    </rPh>
    <phoneticPr fontId="2"/>
  </si>
  <si>
    <t>介護予防拠点（通いの場等、市町村実施）</t>
    <rPh sb="0" eb="2">
      <t>カイゴ</t>
    </rPh>
    <rPh sb="2" eb="4">
      <t>ヨボウ</t>
    </rPh>
    <rPh sb="4" eb="6">
      <t>キョテン</t>
    </rPh>
    <rPh sb="7" eb="8">
      <t>カヨ</t>
    </rPh>
    <rPh sb="10" eb="11">
      <t>バ</t>
    </rPh>
    <rPh sb="11" eb="12">
      <t>ナド</t>
    </rPh>
    <rPh sb="13" eb="16">
      <t>シチョウソン</t>
    </rPh>
    <rPh sb="16" eb="18">
      <t>ジッシ</t>
    </rPh>
    <phoneticPr fontId="2"/>
  </si>
  <si>
    <t>介護老人福祉施設(定員30人以上)及び併設されるショートステイ居室</t>
    <rPh sb="17" eb="18">
      <t>オヨ</t>
    </rPh>
    <rPh sb="19" eb="21">
      <t>ヘイセツ</t>
    </rPh>
    <rPh sb="31" eb="33">
      <t>キョシツ</t>
    </rPh>
    <phoneticPr fontId="1"/>
  </si>
  <si>
    <t>地域密着型介護老人福祉施設及び併設されるショートステイ居室</t>
    <rPh sb="13" eb="14">
      <t>オヨ</t>
    </rPh>
    <rPh sb="15" eb="17">
      <t>ヘイセツ</t>
    </rPh>
    <rPh sb="27" eb="29">
      <t>キョシツ</t>
    </rPh>
    <phoneticPr fontId="1"/>
  </si>
  <si>
    <t>⑬介護施設等における簡易陰圧装置の設置に係る経費支援</t>
    <phoneticPr fontId="2"/>
  </si>
  <si>
    <t>⑬介護施設等における簡易陰圧装置の設置に係る経費支援</t>
    <phoneticPr fontId="2"/>
  </si>
  <si>
    <t>簡易陰圧装置（上限1台/施設）</t>
    <rPh sb="0" eb="2">
      <t>カンイ</t>
    </rPh>
    <rPh sb="2" eb="4">
      <t>インアツ</t>
    </rPh>
    <rPh sb="4" eb="6">
      <t>ソウチ</t>
    </rPh>
    <rPh sb="7" eb="9">
      <t>ジョウゲン</t>
    </rPh>
    <rPh sb="10" eb="11">
      <t>ダイ</t>
    </rPh>
    <rPh sb="12" eb="14">
      <t>シセツ</t>
    </rPh>
    <phoneticPr fontId="2"/>
  </si>
  <si>
    <t>⑭介護施設等における多床室の個室化に要する改修費支援事業</t>
    <phoneticPr fontId="2"/>
  </si>
  <si>
    <t>⑮ユニット型施設の各ユニットへの玄関室設置によるゾーニング経費支援</t>
  </si>
  <si>
    <t>⑮ユニット型施設の各ユニットへの玄関室設置によるゾーニング経費支援</t>
    <phoneticPr fontId="2"/>
  </si>
  <si>
    <t>⑯従来型個室・多床室のゾーニング経費支援</t>
  </si>
  <si>
    <t>⑯従来型個室・多床室のゾーニング経費支援</t>
    <phoneticPr fontId="2"/>
  </si>
  <si>
    <t>⑮ユニット型施設の各ユニットへの玄関室設置によるゾーニング経費支援</t>
    <phoneticPr fontId="2"/>
  </si>
  <si>
    <t>⑯従来型個室・多床室のゾーニング経費支援</t>
    <phoneticPr fontId="2"/>
  </si>
  <si>
    <t>⑭介護施設等における多床室の個室化に要する改修費支援事業</t>
    <phoneticPr fontId="2"/>
  </si>
  <si>
    <t>箇所数</t>
    <rPh sb="0" eb="2">
      <t>カショ</t>
    </rPh>
    <rPh sb="2" eb="3">
      <t>スウ</t>
    </rPh>
    <phoneticPr fontId="2"/>
  </si>
  <si>
    <t>単価額
(千円)</t>
  </si>
  <si>
    <t>単価額
(千円)</t>
    <phoneticPr fontId="2"/>
  </si>
  <si>
    <t>単価額
(千円)</t>
    <rPh sb="0" eb="2">
      <t>タンカ</t>
    </rPh>
    <rPh sb="2" eb="3">
      <t>ガク</t>
    </rPh>
    <rPh sb="5" eb="6">
      <t>セン</t>
    </rPh>
    <rPh sb="6" eb="7">
      <t>エン</t>
    </rPh>
    <phoneticPr fontId="2"/>
  </si>
  <si>
    <t>単価額
(千円)</t>
    <rPh sb="5" eb="6">
      <t>セン</t>
    </rPh>
    <rPh sb="6" eb="7">
      <t>エン</t>
    </rPh>
    <phoneticPr fontId="2"/>
  </si>
  <si>
    <t>介護施設等における感染拡大防止のためのゾーニング環境等の整備に係る経費支援事業</t>
    <phoneticPr fontId="2"/>
  </si>
  <si>
    <t>短期入所療養介護事業所（定員30人以上）</t>
    <rPh sb="0" eb="2">
      <t>タンキ</t>
    </rPh>
    <rPh sb="2" eb="4">
      <t>ニュウショ</t>
    </rPh>
    <rPh sb="4" eb="6">
      <t>リョウヨウ</t>
    </rPh>
    <rPh sb="6" eb="8">
      <t>カイゴ</t>
    </rPh>
    <rPh sb="8" eb="11">
      <t>ジギョウショ</t>
    </rPh>
    <phoneticPr fontId="2"/>
  </si>
  <si>
    <t>短期入所療養介護事業所（定員29人以下）</t>
    <phoneticPr fontId="2"/>
  </si>
  <si>
    <t>「多床室（ユニット型個室的多床室を含む）→ユニット化」改修（定員30人以上）</t>
    <phoneticPr fontId="2"/>
  </si>
  <si>
    <t>「多床室（ユニット型個室的多床室を含む）→ユニット化」改修（定員29人以下）</t>
    <phoneticPr fontId="2"/>
  </si>
  <si>
    <t>既存の特養及び併設されるショートステイ多床室のプライバシー保護のための改修支援</t>
    <rPh sb="5" eb="6">
      <t>オヨ</t>
    </rPh>
    <phoneticPr fontId="2"/>
  </si>
  <si>
    <t>千葉市</t>
    <rPh sb="0" eb="3">
      <t>チバシ</t>
    </rPh>
    <phoneticPr fontId="1"/>
  </si>
  <si>
    <t>市川市</t>
    <rPh sb="0" eb="3">
      <t>イチカワシ</t>
    </rPh>
    <phoneticPr fontId="1"/>
  </si>
  <si>
    <t>浦安市</t>
    <rPh sb="0" eb="3">
      <t>ウラヤスシ</t>
    </rPh>
    <phoneticPr fontId="1"/>
  </si>
  <si>
    <t>習志野市</t>
    <rPh sb="0" eb="4">
      <t>ナラシノシ</t>
    </rPh>
    <phoneticPr fontId="1"/>
  </si>
  <si>
    <t>八千代市</t>
    <rPh sb="0" eb="4">
      <t>ヤチヨシ</t>
    </rPh>
    <phoneticPr fontId="1"/>
  </si>
  <si>
    <t>鎌ケ谷市</t>
    <rPh sb="0" eb="4">
      <t>カマガヤシ</t>
    </rPh>
    <phoneticPr fontId="1"/>
  </si>
  <si>
    <t>船橋市</t>
    <rPh sb="0" eb="3">
      <t>フナバシシ</t>
    </rPh>
    <phoneticPr fontId="1"/>
  </si>
  <si>
    <t>野田市</t>
    <rPh sb="0" eb="2">
      <t>ノダ</t>
    </rPh>
    <rPh sb="2" eb="3">
      <t>シ</t>
    </rPh>
    <phoneticPr fontId="1"/>
  </si>
  <si>
    <t>松戸市</t>
    <rPh sb="0" eb="3">
      <t>マツドシ</t>
    </rPh>
    <phoneticPr fontId="1"/>
  </si>
  <si>
    <t>流山市</t>
    <rPh sb="0" eb="3">
      <t>ナガレヤマシ</t>
    </rPh>
    <phoneticPr fontId="1"/>
  </si>
  <si>
    <t>我孫子市</t>
    <rPh sb="0" eb="4">
      <t>アビコシ</t>
    </rPh>
    <phoneticPr fontId="1"/>
  </si>
  <si>
    <t>柏市</t>
    <rPh sb="0" eb="2">
      <t>カシワシ</t>
    </rPh>
    <phoneticPr fontId="1"/>
  </si>
  <si>
    <t>成田市</t>
    <rPh sb="0" eb="3">
      <t>ナリタシ</t>
    </rPh>
    <phoneticPr fontId="1"/>
  </si>
  <si>
    <t>佐倉市</t>
    <rPh sb="0" eb="3">
      <t>サクラシ</t>
    </rPh>
    <phoneticPr fontId="1"/>
  </si>
  <si>
    <t>四街道市</t>
    <rPh sb="0" eb="4">
      <t>ヨツカイドウシ</t>
    </rPh>
    <phoneticPr fontId="1"/>
  </si>
  <si>
    <t>八街市</t>
    <rPh sb="0" eb="2">
      <t>ヤチマタ</t>
    </rPh>
    <rPh sb="2" eb="3">
      <t>シ</t>
    </rPh>
    <phoneticPr fontId="1"/>
  </si>
  <si>
    <t>印西市</t>
    <rPh sb="0" eb="3">
      <t>インザイシ</t>
    </rPh>
    <phoneticPr fontId="1"/>
  </si>
  <si>
    <t>白井市</t>
    <rPh sb="0" eb="3">
      <t>シロイシ</t>
    </rPh>
    <phoneticPr fontId="1"/>
  </si>
  <si>
    <t>富里市</t>
    <rPh sb="0" eb="3">
      <t>トミサトシ</t>
    </rPh>
    <phoneticPr fontId="1"/>
  </si>
  <si>
    <t>酒々井町</t>
    <rPh sb="0" eb="3">
      <t>シスイ</t>
    </rPh>
    <rPh sb="3" eb="4">
      <t>マチ</t>
    </rPh>
    <phoneticPr fontId="1"/>
  </si>
  <si>
    <t>栄町</t>
    <rPh sb="0" eb="1">
      <t>サカエ</t>
    </rPh>
    <rPh sb="1" eb="2">
      <t>マチ</t>
    </rPh>
    <phoneticPr fontId="1"/>
  </si>
  <si>
    <t>香取市</t>
    <rPh sb="0" eb="3">
      <t>カトリシ</t>
    </rPh>
    <phoneticPr fontId="1"/>
  </si>
  <si>
    <t>神崎町</t>
    <rPh sb="0" eb="2">
      <t>コウザキ</t>
    </rPh>
    <rPh sb="2" eb="3">
      <t>マチ</t>
    </rPh>
    <phoneticPr fontId="1"/>
  </si>
  <si>
    <t>多古町</t>
    <rPh sb="0" eb="2">
      <t>タコ</t>
    </rPh>
    <rPh sb="2" eb="3">
      <t>マチ</t>
    </rPh>
    <phoneticPr fontId="1"/>
  </si>
  <si>
    <t>東庄町</t>
    <rPh sb="0" eb="2">
      <t>トウノショウ</t>
    </rPh>
    <rPh sb="2" eb="3">
      <t>マチ</t>
    </rPh>
    <phoneticPr fontId="1"/>
  </si>
  <si>
    <t>銚子市</t>
    <rPh sb="0" eb="3">
      <t>チョウシシ</t>
    </rPh>
    <phoneticPr fontId="1"/>
  </si>
  <si>
    <t>旭市</t>
    <rPh sb="0" eb="2">
      <t>アサヒシ</t>
    </rPh>
    <phoneticPr fontId="1"/>
  </si>
  <si>
    <t>匝瑳市</t>
    <rPh sb="0" eb="2">
      <t>ソウサ</t>
    </rPh>
    <rPh sb="2" eb="3">
      <t>シ</t>
    </rPh>
    <phoneticPr fontId="1"/>
  </si>
  <si>
    <t>東金市</t>
    <rPh sb="0" eb="2">
      <t>トウガネ</t>
    </rPh>
    <rPh sb="2" eb="3">
      <t>シ</t>
    </rPh>
    <phoneticPr fontId="1"/>
  </si>
  <si>
    <t>山武市</t>
    <rPh sb="0" eb="2">
      <t>サンブ</t>
    </rPh>
    <rPh sb="2" eb="3">
      <t>シ</t>
    </rPh>
    <phoneticPr fontId="1"/>
  </si>
  <si>
    <t>大網白里市</t>
    <rPh sb="0" eb="2">
      <t>オオアミ</t>
    </rPh>
    <rPh sb="2" eb="3">
      <t>シロ</t>
    </rPh>
    <rPh sb="3" eb="4">
      <t>サト</t>
    </rPh>
    <rPh sb="4" eb="5">
      <t>シ</t>
    </rPh>
    <phoneticPr fontId="1"/>
  </si>
  <si>
    <t>九十九里町</t>
    <rPh sb="0" eb="3">
      <t>ツクモ</t>
    </rPh>
    <rPh sb="3" eb="4">
      <t>サト</t>
    </rPh>
    <rPh sb="4" eb="5">
      <t>マチ</t>
    </rPh>
    <phoneticPr fontId="1"/>
  </si>
  <si>
    <t>芝山町</t>
    <rPh sb="0" eb="2">
      <t>シバヤマ</t>
    </rPh>
    <rPh sb="2" eb="3">
      <t>マチ</t>
    </rPh>
    <phoneticPr fontId="1"/>
  </si>
  <si>
    <t>横芝光町</t>
    <rPh sb="0" eb="1">
      <t>ヨコ</t>
    </rPh>
    <rPh sb="1" eb="2">
      <t>シバ</t>
    </rPh>
    <rPh sb="2" eb="3">
      <t>ヒカリ</t>
    </rPh>
    <rPh sb="3" eb="4">
      <t>マチ</t>
    </rPh>
    <phoneticPr fontId="1"/>
  </si>
  <si>
    <t>茂原市</t>
    <rPh sb="0" eb="3">
      <t>モバラシ</t>
    </rPh>
    <phoneticPr fontId="1"/>
  </si>
  <si>
    <t>一宮町</t>
    <rPh sb="0" eb="2">
      <t>イチミヤ</t>
    </rPh>
    <rPh sb="2" eb="3">
      <t>マチ</t>
    </rPh>
    <phoneticPr fontId="1"/>
  </si>
  <si>
    <t>睦沢町</t>
    <rPh sb="0" eb="2">
      <t>ムツザワ</t>
    </rPh>
    <rPh sb="2" eb="3">
      <t>マチ</t>
    </rPh>
    <phoneticPr fontId="1"/>
  </si>
  <si>
    <t>長生村</t>
    <rPh sb="0" eb="2">
      <t>チョウセイ</t>
    </rPh>
    <rPh sb="2" eb="3">
      <t>ムラ</t>
    </rPh>
    <phoneticPr fontId="1"/>
  </si>
  <si>
    <t>白子町</t>
    <rPh sb="0" eb="2">
      <t>シラコ</t>
    </rPh>
    <rPh sb="2" eb="3">
      <t>マチ</t>
    </rPh>
    <phoneticPr fontId="1"/>
  </si>
  <si>
    <t>長柄町</t>
    <rPh sb="0" eb="2">
      <t>ナガラ</t>
    </rPh>
    <rPh sb="2" eb="3">
      <t>マチ</t>
    </rPh>
    <phoneticPr fontId="1"/>
  </si>
  <si>
    <t>長南町</t>
    <rPh sb="0" eb="2">
      <t>チョウナン</t>
    </rPh>
    <rPh sb="2" eb="3">
      <t>マチ</t>
    </rPh>
    <phoneticPr fontId="1"/>
  </si>
  <si>
    <t>勝浦市</t>
    <rPh sb="0" eb="2">
      <t>カツウラ</t>
    </rPh>
    <rPh sb="2" eb="3">
      <t>シ</t>
    </rPh>
    <phoneticPr fontId="1"/>
  </si>
  <si>
    <t>いすみ市</t>
    <rPh sb="3" eb="4">
      <t>シ</t>
    </rPh>
    <phoneticPr fontId="1"/>
  </si>
  <si>
    <t>大多喜町</t>
    <rPh sb="0" eb="3">
      <t>オオタキ</t>
    </rPh>
    <rPh sb="3" eb="4">
      <t>マチ</t>
    </rPh>
    <phoneticPr fontId="1"/>
  </si>
  <si>
    <t>御宿町</t>
    <rPh sb="0" eb="2">
      <t>オンジュク</t>
    </rPh>
    <rPh sb="2" eb="3">
      <t>マチ</t>
    </rPh>
    <phoneticPr fontId="1"/>
  </si>
  <si>
    <t>館山市</t>
    <rPh sb="0" eb="3">
      <t>タテヤマシ</t>
    </rPh>
    <phoneticPr fontId="1"/>
  </si>
  <si>
    <t>鴨川市</t>
    <rPh sb="0" eb="3">
      <t>カモガワシ</t>
    </rPh>
    <phoneticPr fontId="1"/>
  </si>
  <si>
    <t>南房総市</t>
    <rPh sb="0" eb="1">
      <t>ミナミ</t>
    </rPh>
    <rPh sb="1" eb="3">
      <t>ボウソウ</t>
    </rPh>
    <rPh sb="3" eb="4">
      <t>シ</t>
    </rPh>
    <phoneticPr fontId="1"/>
  </si>
  <si>
    <t>鋸南町</t>
    <rPh sb="0" eb="2">
      <t>キョナン</t>
    </rPh>
    <rPh sb="2" eb="3">
      <t>マチ</t>
    </rPh>
    <phoneticPr fontId="1"/>
  </si>
  <si>
    <t>木更津市</t>
    <rPh sb="0" eb="4">
      <t>キサラヅシ</t>
    </rPh>
    <phoneticPr fontId="1"/>
  </si>
  <si>
    <t>君津市</t>
    <rPh sb="0" eb="3">
      <t>キミツシ</t>
    </rPh>
    <phoneticPr fontId="1"/>
  </si>
  <si>
    <t>富津市</t>
    <rPh sb="0" eb="3">
      <t>フッツシ</t>
    </rPh>
    <phoneticPr fontId="1"/>
  </si>
  <si>
    <t>袖ケ浦市</t>
    <rPh sb="0" eb="4">
      <t>ソデガウラシ</t>
    </rPh>
    <phoneticPr fontId="1"/>
  </si>
  <si>
    <t>市原市</t>
    <rPh sb="0" eb="3">
      <t>イチハラシ</t>
    </rPh>
    <phoneticPr fontId="1"/>
  </si>
  <si>
    <t>⑰家族面会室の整備等経費支援</t>
    <rPh sb="9" eb="10">
      <t>トウ</t>
    </rPh>
    <phoneticPr fontId="2"/>
  </si>
  <si>
    <t>⑰家族面会室の整備等経費支援</t>
    <rPh sb="9" eb="10">
      <t>トウ</t>
    </rPh>
    <phoneticPr fontId="2"/>
  </si>
  <si>
    <t>養護老人ホーム（定員30人以上）</t>
    <phoneticPr fontId="2"/>
  </si>
  <si>
    <t>ケアハウス（定員30人以上）</t>
    <phoneticPr fontId="2"/>
  </si>
  <si>
    <t>介護付きホーム(定員30人以上)</t>
    <phoneticPr fontId="2"/>
  </si>
  <si>
    <t>⑦_①既存の特別養護老人ホーム等のユニット化改修支援_多床室→ユニット</t>
  </si>
  <si>
    <t>（備考）
水色のセルは、県が補助を行う種別となります（政令・中核市除く）。
※　「ケアハウス」として記載のあるものは、特定入居者生活介護の指定を受けるものに限ります。ただし、「軽費老人ホーム」として記載のあるものはその限りではありません。</t>
    <rPh sb="1" eb="3">
      <t>ビコウ</t>
    </rPh>
    <rPh sb="5" eb="6">
      <t>ミズ</t>
    </rPh>
    <rPh sb="6" eb="7">
      <t>イロ</t>
    </rPh>
    <rPh sb="12" eb="13">
      <t>ケン</t>
    </rPh>
    <rPh sb="14" eb="16">
      <t>ホジョ</t>
    </rPh>
    <rPh sb="17" eb="18">
      <t>オコナ</t>
    </rPh>
    <rPh sb="19" eb="21">
      <t>シュベツ</t>
    </rPh>
    <rPh sb="27" eb="29">
      <t>セイレイ</t>
    </rPh>
    <rPh sb="30" eb="33">
      <t>チュウカクシ</t>
    </rPh>
    <rPh sb="33" eb="34">
      <t>ノゾ</t>
    </rPh>
    <rPh sb="51" eb="53">
      <t>キサイ</t>
    </rPh>
    <rPh sb="60" eb="62">
      <t>トクテイ</t>
    </rPh>
    <rPh sb="62" eb="65">
      <t>ニュウキョシャ</t>
    </rPh>
    <rPh sb="65" eb="67">
      <t>セイカツ</t>
    </rPh>
    <rPh sb="67" eb="69">
      <t>カイゴ</t>
    </rPh>
    <rPh sb="70" eb="72">
      <t>シテイ</t>
    </rPh>
    <rPh sb="73" eb="74">
      <t>ウ</t>
    </rPh>
    <rPh sb="79" eb="80">
      <t>カギ</t>
    </rPh>
    <rPh sb="89" eb="91">
      <t>ケイヒ</t>
    </rPh>
    <rPh sb="91" eb="93">
      <t>ロウジン</t>
    </rPh>
    <rPh sb="100" eb="102">
      <t>キサイ</t>
    </rPh>
    <rPh sb="110" eb="111">
      <t>カギ</t>
    </rPh>
    <phoneticPr fontId="2"/>
  </si>
  <si>
    <t>施設数</t>
  </si>
  <si>
    <t>事業所数</t>
  </si>
  <si>
    <t>令和７年度　介護施設等整備事業補助金交付金補助対象施設の整備計画調査</t>
    <rPh sb="0" eb="1">
      <t>レイ</t>
    </rPh>
    <rPh sb="1" eb="2">
      <t>ワ</t>
    </rPh>
    <rPh sb="3" eb="5">
      <t>ネンド</t>
    </rPh>
    <rPh sb="6" eb="8">
      <t>カイゴ</t>
    </rPh>
    <rPh sb="8" eb="10">
      <t>シセツ</t>
    </rPh>
    <rPh sb="10" eb="11">
      <t>トウ</t>
    </rPh>
    <rPh sb="11" eb="13">
      <t>セイビ</t>
    </rPh>
    <rPh sb="13" eb="15">
      <t>ジギョウ</t>
    </rPh>
    <rPh sb="15" eb="18">
      <t>ホジョキン</t>
    </rPh>
    <rPh sb="18" eb="21">
      <t>コウフキン</t>
    </rPh>
    <rPh sb="21" eb="23">
      <t>ホジョ</t>
    </rPh>
    <rPh sb="23" eb="25">
      <t>タイショウ</t>
    </rPh>
    <rPh sb="25" eb="27">
      <t>シセツ</t>
    </rPh>
    <rPh sb="28" eb="30">
      <t>セイビ</t>
    </rPh>
    <rPh sb="30" eb="32">
      <t>ケイカク</t>
    </rPh>
    <rPh sb="32" eb="34">
      <t>チョウサ</t>
    </rPh>
    <phoneticPr fontId="2"/>
  </si>
  <si>
    <t>令和７年度県当初予算要求に係る事業量調査について</t>
    <rPh sb="5" eb="6">
      <t>ケン</t>
    </rPh>
    <rPh sb="6" eb="8">
      <t>トウショ</t>
    </rPh>
    <rPh sb="8" eb="10">
      <t>ヨサン</t>
    </rPh>
    <rPh sb="10" eb="12">
      <t>ヨウキュウ</t>
    </rPh>
    <rPh sb="13" eb="14">
      <t>カカ</t>
    </rPh>
    <rPh sb="15" eb="17">
      <t>ジギョウ</t>
    </rPh>
    <rPh sb="17" eb="18">
      <t>リョウ</t>
    </rPh>
    <rPh sb="18" eb="20">
      <t>チョウサ</t>
    </rPh>
    <phoneticPr fontId="2"/>
  </si>
  <si>
    <t>１．別紙には、介護施設等整備事業補助金交付金の補助対象となる整備（開設準備　等）について記載してください。</t>
    <rPh sb="2" eb="4">
      <t>ベッシ</t>
    </rPh>
    <rPh sb="7" eb="9">
      <t>カイゴ</t>
    </rPh>
    <rPh sb="9" eb="11">
      <t>シセツ</t>
    </rPh>
    <rPh sb="11" eb="12">
      <t>トウ</t>
    </rPh>
    <rPh sb="12" eb="14">
      <t>セイビ</t>
    </rPh>
    <rPh sb="14" eb="16">
      <t>ジギョウ</t>
    </rPh>
    <rPh sb="16" eb="18">
      <t>ホジョ</t>
    </rPh>
    <rPh sb="18" eb="19">
      <t>キン</t>
    </rPh>
    <rPh sb="19" eb="22">
      <t>コウフキン</t>
    </rPh>
    <rPh sb="23" eb="25">
      <t>ホジョ</t>
    </rPh>
    <rPh sb="25" eb="27">
      <t>タイショウ</t>
    </rPh>
    <rPh sb="30" eb="32">
      <t>セイビ</t>
    </rPh>
    <rPh sb="33" eb="35">
      <t>カイセツ</t>
    </rPh>
    <rPh sb="35" eb="37">
      <t>ジュンビ</t>
    </rPh>
    <rPh sb="38" eb="39">
      <t>トウ</t>
    </rPh>
    <rPh sb="44" eb="46">
      <t>キサイ</t>
    </rPh>
    <phoneticPr fontId="2"/>
  </si>
  <si>
    <t>金額を入力してください</t>
  </si>
  <si>
    <t>２．別紙の「整備対象の大規模／小規模の別」において、大規模施設（広域型等、定員30人以上）に該当する整備の場合は県が、小規模施設（地密型等、定員29人以下）に該当する整備の場合は市町村が、原則として補助を行うこととなります（政令市・中核市を除く）。
※　宿舎整備についてのみ、宿舎整備の対象となる施設が複数市町村にまたがる場合や、小規模施設と大規模施設の両方のための宿舎を整備する場合には、県が補助者となります。
　　該当する場合は、別紙備考欄にその旨を御記入ください。</t>
    <rPh sb="2" eb="4">
      <t>ベッシ</t>
    </rPh>
    <rPh sb="26" eb="29">
      <t>ダイキボ</t>
    </rPh>
    <rPh sb="29" eb="31">
      <t>シセツ</t>
    </rPh>
    <rPh sb="32" eb="34">
      <t>コウイキ</t>
    </rPh>
    <rPh sb="34" eb="35">
      <t>ガタ</t>
    </rPh>
    <rPh sb="35" eb="36">
      <t>トウ</t>
    </rPh>
    <rPh sb="46" eb="48">
      <t>ガイトウ</t>
    </rPh>
    <rPh sb="50" eb="52">
      <t>セイビ</t>
    </rPh>
    <rPh sb="53" eb="55">
      <t>バアイ</t>
    </rPh>
    <rPh sb="56" eb="57">
      <t>ケン</t>
    </rPh>
    <rPh sb="59" eb="62">
      <t>ショウキボ</t>
    </rPh>
    <rPh sb="62" eb="64">
      <t>シセツ</t>
    </rPh>
    <rPh sb="65" eb="66">
      <t>チ</t>
    </rPh>
    <rPh sb="66" eb="67">
      <t>ミツ</t>
    </rPh>
    <rPh sb="67" eb="68">
      <t>ガタ</t>
    </rPh>
    <rPh sb="68" eb="69">
      <t>トウ</t>
    </rPh>
    <rPh sb="70" eb="72">
      <t>テイイン</t>
    </rPh>
    <rPh sb="74" eb="77">
      <t>ニンイカ</t>
    </rPh>
    <rPh sb="79" eb="81">
      <t>ガイトウ</t>
    </rPh>
    <rPh sb="83" eb="85">
      <t>セイビ</t>
    </rPh>
    <rPh sb="86" eb="88">
      <t>バアイ</t>
    </rPh>
    <rPh sb="89" eb="92">
      <t>シチョウソン</t>
    </rPh>
    <rPh sb="94" eb="96">
      <t>ゲンソク</t>
    </rPh>
    <rPh sb="99" eb="101">
      <t>ホジョ</t>
    </rPh>
    <rPh sb="102" eb="103">
      <t>オコナ</t>
    </rPh>
    <rPh sb="112" eb="115">
      <t>セイレイシ</t>
    </rPh>
    <rPh sb="116" eb="119">
      <t>チュウカクシ</t>
    </rPh>
    <rPh sb="120" eb="121">
      <t>ノゾ</t>
    </rPh>
    <rPh sb="127" eb="129">
      <t>シュクシャ</t>
    </rPh>
    <rPh sb="129" eb="131">
      <t>セイビ</t>
    </rPh>
    <rPh sb="209" eb="211">
      <t>ガイトウ</t>
    </rPh>
    <rPh sb="213" eb="215">
      <t>バアイ</t>
    </rPh>
    <rPh sb="217" eb="219">
      <t>ベッシ</t>
    </rPh>
    <rPh sb="219" eb="221">
      <t>ビコウ</t>
    </rPh>
    <rPh sb="221" eb="222">
      <t>ラン</t>
    </rPh>
    <rPh sb="225" eb="226">
      <t>ムネ</t>
    </rPh>
    <rPh sb="227" eb="228">
      <t>ゴ</t>
    </rPh>
    <rPh sb="228" eb="230">
      <t>キニュウ</t>
    </rPh>
    <phoneticPr fontId="2"/>
  </si>
  <si>
    <t>３．様式について、計算式の変更等は行わないでください。行が不足する場合は追加してください。
　　また、別紙以外のシートの編集は不要です。</t>
    <rPh sb="2" eb="4">
      <t>ヨウシキ</t>
    </rPh>
    <rPh sb="9" eb="12">
      <t>ケイサンシキ</t>
    </rPh>
    <rPh sb="13" eb="15">
      <t>ヘンコウ</t>
    </rPh>
    <rPh sb="15" eb="16">
      <t>トウ</t>
    </rPh>
    <rPh sb="17" eb="18">
      <t>オコナ</t>
    </rPh>
    <rPh sb="27" eb="28">
      <t>ギョウ</t>
    </rPh>
    <rPh sb="29" eb="31">
      <t>フソク</t>
    </rPh>
    <rPh sb="33" eb="35">
      <t>バアイ</t>
    </rPh>
    <rPh sb="36" eb="38">
      <t>ツイカ</t>
    </rPh>
    <rPh sb="51" eb="53">
      <t>ベッシ</t>
    </rPh>
    <rPh sb="53" eb="55">
      <t>イガイ</t>
    </rPh>
    <rPh sb="60" eb="62">
      <t>ヘンシュウ</t>
    </rPh>
    <rPh sb="63" eb="65">
      <t>フヨウ</t>
    </rPh>
    <phoneticPr fontId="2"/>
  </si>
  <si>
    <r>
      <rPr>
        <u/>
        <sz val="12"/>
        <rFont val="游ゴシック"/>
        <family val="3"/>
        <charset val="128"/>
        <scheme val="minor"/>
      </rPr>
      <t xml:space="preserve">４．「介護施設等における新型コロナウイルス感染拡大防止対策支援事業」
については補助額を以下の前提で調査します。
</t>
    </r>
    <r>
      <rPr>
        <sz val="12"/>
        <rFont val="游ゴシック"/>
        <family val="3"/>
        <charset val="128"/>
        <scheme val="minor"/>
      </rPr>
      <t xml:space="preserve">○変更内容
</t>
    </r>
    <r>
      <rPr>
        <u/>
        <sz val="12"/>
        <rFont val="游ゴシック"/>
        <family val="3"/>
        <charset val="128"/>
        <scheme val="minor"/>
      </rPr>
      <t xml:space="preserve">・補助率の設定：2/3
・補助額　　　：事業費×2/3
・補助上限額　：交付基準単価×2/3
・交付基準単価：以下のとおり
</t>
    </r>
    <r>
      <rPr>
        <sz val="12"/>
        <rFont val="游ゴシック"/>
        <family val="3"/>
        <charset val="128"/>
        <scheme val="minor"/>
      </rPr>
      <t xml:space="preserve">
(交付基準単価)
・介護施設等における簡易陰圧装置の設置に係る経費支援事業：5,100千円
・介護施設等における感染拡大防止のためのゾーニング環境等の整備に係る経費支援事業
　　ユニット型施設の各ユニットへの玄関室設置によるゾーニング経費支援：1,180千円
　　従来型個室・多床室のゾーニング経費支援：7,070千円
　　家族面会室の整備等経費支援：4,130千円
・介護施設等における多床室の個室化に要する改修費支援事業：1,160千円</t>
    </r>
    <rPh sb="118" eb="120">
      <t>イカ</t>
    </rPh>
    <phoneticPr fontId="2"/>
  </si>
  <si>
    <t>４．日常生活圏域については、下記を参照してご記入ください。</t>
    <rPh sb="2" eb="4">
      <t>ニチジョウ</t>
    </rPh>
    <rPh sb="4" eb="6">
      <t>セイカツ</t>
    </rPh>
    <rPh sb="6" eb="8">
      <t>ケンイキ</t>
    </rPh>
    <rPh sb="14" eb="16">
      <t>カキ</t>
    </rPh>
    <rPh sb="17" eb="19">
      <t>サンショウ</t>
    </rPh>
    <rPh sb="22" eb="24">
      <t>キニュウ</t>
    </rPh>
    <phoneticPr fontId="2"/>
  </si>
  <si>
    <t>【曽谷】
曽谷</t>
    <phoneticPr fontId="2"/>
  </si>
  <si>
    <t>【大柏】
大町、大野町、南大野、柏井町、奉免町</t>
    <rPh sb="1" eb="3">
      <t>オオカシワ</t>
    </rPh>
    <phoneticPr fontId="2"/>
  </si>
  <si>
    <t>【宮久保・下貝塚】
宮久保、下貝塚</t>
    <rPh sb="1" eb="4">
      <t>ミヤクボ</t>
    </rPh>
    <rPh sb="5" eb="8">
      <t>シモカイヅカ</t>
    </rPh>
    <rPh sb="10" eb="13">
      <t>ミヤクボ</t>
    </rPh>
    <rPh sb="14" eb="17">
      <t>シモカイヅカ</t>
    </rPh>
    <phoneticPr fontId="2"/>
  </si>
  <si>
    <t>【国府台】
国府台</t>
    <rPh sb="1" eb="4">
      <t>コウノダイ</t>
    </rPh>
    <phoneticPr fontId="2"/>
  </si>
  <si>
    <t>【市川第一】
市川、市川南3・4、真間１</t>
    <rPh sb="1" eb="3">
      <t>イチカワ</t>
    </rPh>
    <rPh sb="3" eb="5">
      <t>ダイイチ</t>
    </rPh>
    <rPh sb="17" eb="19">
      <t>ママ</t>
    </rPh>
    <phoneticPr fontId="2"/>
  </si>
  <si>
    <t>【市川第二】
市川南1・2・5、新田、平田、大洲、大和田、稲荷木、東大和田</t>
    <rPh sb="1" eb="3">
      <t>イチカワ</t>
    </rPh>
    <rPh sb="3" eb="4">
      <t>ダイ</t>
    </rPh>
    <rPh sb="4" eb="5">
      <t>ニ</t>
    </rPh>
    <rPh sb="16" eb="18">
      <t>シンデン</t>
    </rPh>
    <rPh sb="19" eb="21">
      <t>ヒラタ</t>
    </rPh>
    <rPh sb="22" eb="24">
      <t>オオス</t>
    </rPh>
    <rPh sb="25" eb="28">
      <t>オオワダ</t>
    </rPh>
    <rPh sb="33" eb="34">
      <t>ヒガシ</t>
    </rPh>
    <rPh sb="34" eb="37">
      <t>オオワダ</t>
    </rPh>
    <phoneticPr fontId="2"/>
  </si>
  <si>
    <t>【真間】
真間2~5</t>
    <rPh sb="1" eb="3">
      <t>ママ</t>
    </rPh>
    <rPh sb="5" eb="7">
      <t>ママ</t>
    </rPh>
    <phoneticPr fontId="2"/>
  </si>
  <si>
    <t>【菅野・須和田】
菅野、須和田、東菅野</t>
    <rPh sb="1" eb="3">
      <t>スガノ</t>
    </rPh>
    <rPh sb="4" eb="7">
      <t>スワダ</t>
    </rPh>
    <phoneticPr fontId="2"/>
  </si>
  <si>
    <t>【八幡】
八幡、南八幡</t>
    <rPh sb="1" eb="3">
      <t>ヤワタ</t>
    </rPh>
    <phoneticPr fontId="2"/>
  </si>
  <si>
    <t>【市川東部】
北方町、本北方、若宮、北方、中山、鬼越、高石神、鬼高</t>
    <rPh sb="1" eb="3">
      <t>イチカワ</t>
    </rPh>
    <rPh sb="3" eb="5">
      <t>トウブ</t>
    </rPh>
    <phoneticPr fontId="2"/>
  </si>
  <si>
    <t>【信篤・二俣】
田尻、高谷、原木、二俣、上妙典、二俣新町、高谷新町、東浜</t>
    <rPh sb="1" eb="2">
      <t>シン</t>
    </rPh>
    <rPh sb="2" eb="3">
      <t>アツシ</t>
    </rPh>
    <rPh sb="4" eb="6">
      <t>フタマタ</t>
    </rPh>
    <phoneticPr fontId="2"/>
  </si>
  <si>
    <t>【南行徳第一】
押切、湊、湊新田、香取、欠真間、相之川、広尾、新井、島尻、南行徳</t>
    <rPh sb="1" eb="2">
      <t>ミナミ</t>
    </rPh>
    <rPh sb="2" eb="4">
      <t>ギョウトク</t>
    </rPh>
    <rPh sb="4" eb="6">
      <t>ダイイチ</t>
    </rPh>
    <phoneticPr fontId="2"/>
  </si>
  <si>
    <t>【南行徳第二】
行徳駅前、入船、日之出、新浜、福栄、塩浜</t>
    <rPh sb="1" eb="2">
      <t>ミナミ</t>
    </rPh>
    <rPh sb="2" eb="4">
      <t>ギョウトク</t>
    </rPh>
    <rPh sb="4" eb="6">
      <t>ダイニ</t>
    </rPh>
    <phoneticPr fontId="2"/>
  </si>
  <si>
    <t>【国分】
北国分、中国分、堀之内、稲越、東国分、国分</t>
    <phoneticPr fontId="2"/>
  </si>
  <si>
    <t>地区</t>
    <rPh sb="0" eb="2">
      <t>チク</t>
    </rPh>
    <phoneticPr fontId="2"/>
  </si>
  <si>
    <t>【行徳】
河原、妙典、下妙典、下新宿、本行徳、本塩、関ヶ島、伊勢宿、富浜、末広、塩焼、宝、幸、加藤新田、高浜町、千鳥町</t>
    <rPh sb="1" eb="3">
      <t>ギョウトク</t>
    </rPh>
    <phoneticPr fontId="2"/>
  </si>
  <si>
    <t>南部</t>
    <rPh sb="0" eb="2">
      <t>ナンブ</t>
    </rPh>
    <phoneticPr fontId="2"/>
  </si>
  <si>
    <t>北部</t>
    <rPh sb="0" eb="2">
      <t>ホクブ</t>
    </rPh>
    <phoneticPr fontId="2"/>
  </si>
  <si>
    <t>西部</t>
    <rPh sb="0" eb="2">
      <t>セイブ</t>
    </rPh>
    <phoneticPr fontId="2"/>
  </si>
  <si>
    <t>東部</t>
    <rPh sb="0" eb="2">
      <t>トウブ</t>
    </rPh>
    <phoneticPr fontId="2"/>
  </si>
  <si>
    <t>日常生活圏域　（※別紙にそれぞれの【日常生活圏域名】を記入）</t>
    <rPh sb="0" eb="4">
      <t>ニチジョウセイカツ</t>
    </rPh>
    <rPh sb="4" eb="6">
      <t>ケンイキ</t>
    </rPh>
    <rPh sb="9" eb="11">
      <t>ベッシ</t>
    </rPh>
    <rPh sb="18" eb="22">
      <t>ニチジョウセイカツ</t>
    </rPh>
    <rPh sb="22" eb="24">
      <t>ケンイキ</t>
    </rPh>
    <rPh sb="24" eb="25">
      <t>メイ</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</si>
</sst>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11"/>
      <color theme="1"/>
      <name val="游ゴシック"/>
      <family val="2"/>
      <scheme val="minor"/>
    </font>
    <font>
      <sz val="12"/>
      <color theme="1"/>
      <name val="游ゴシック"/>
      <family val="2"/>
      <charset val="128"/>
      <scheme val="minor"/>
    </font>
    <font>
      <sz val="11"/>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name val="游ゴシック"/>
      <family val="3"/>
      <charset val="128"/>
      <scheme val="minor"/>
    </font>
    <font>
      <sz val="12"/>
      <color theme="1"/>
      <name val="ＭＳ ゴシック"/>
      <family val="3"/>
      <charset val="128"/>
    </font>
    <font>
      <b/>
      <sz val="12"/>
      <color theme="1"/>
      <name val="游ゴシック"/>
      <family val="2"/>
      <charset val="128"/>
      <scheme val="minor"/>
    </font>
    <font>
      <b/>
      <sz val="14"/>
      <color theme="1"/>
      <name val="ＭＳ ゴシック"/>
      <family val="3"/>
      <charset val="128"/>
    </font>
    <font>
      <sz val="14"/>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8"/>
      <name val="ＭＳ Ｐゴシック"/>
      <family val="3"/>
      <charset val="128"/>
    </font>
    <font>
      <sz val="10"/>
      <color theme="1"/>
      <name val="ＭＳ Ｐゴシック"/>
      <family val="3"/>
      <charset val="128"/>
    </font>
    <font>
      <sz val="8"/>
      <color theme="1"/>
      <name val="游ゴシック"/>
      <family val="3"/>
      <charset val="128"/>
      <scheme val="minor"/>
    </font>
    <font>
      <b/>
      <sz val="8"/>
      <name val="ＭＳ Ｐゴシック"/>
      <family val="3"/>
      <charset val="128"/>
    </font>
    <font>
      <sz val="9"/>
      <name val="ＭＳ Ｐゴシック"/>
      <family val="3"/>
      <charset val="128"/>
    </font>
    <font>
      <u/>
      <sz val="12"/>
      <name val="游ゴシック"/>
      <family val="3"/>
      <charset val="128"/>
      <scheme val="minor"/>
    </font>
  </fonts>
  <fills count="1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CD5B4"/>
        <bgColor indexed="64"/>
      </patternFill>
    </fill>
    <fill>
      <patternFill patternType="solid">
        <fgColor rgb="FFFFFFFF"/>
        <bgColor indexed="64"/>
      </patternFill>
    </fill>
    <fill>
      <patternFill patternType="solid">
        <fgColor theme="1" tint="0.499984740745262"/>
        <bgColor indexed="64"/>
      </patternFill>
    </fill>
  </fills>
  <borders count="99">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diagonalUp="1">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style="medium">
        <color indexed="64"/>
      </left>
      <right/>
      <top/>
      <bottom style="medium">
        <color indexed="64"/>
      </bottom>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cellStyleXfs>
  <cellXfs count="422">
    <xf numFmtId="0" fontId="0" fillId="0" borderId="0" xfId="0">
      <alignment vertical="center"/>
    </xf>
    <xf numFmtId="0" fontId="3" fillId="0" borderId="0" xfId="0" applyFont="1">
      <alignment vertical="center"/>
    </xf>
    <xf numFmtId="0" fontId="4" fillId="0" borderId="0" xfId="2" applyFont="1" applyProtection="1">
      <alignment vertical="center"/>
      <protection locked="0"/>
    </xf>
    <xf numFmtId="0" fontId="5" fillId="0" borderId="0" xfId="2" applyFont="1" applyProtection="1">
      <alignment vertical="center"/>
      <protection locked="0"/>
    </xf>
    <xf numFmtId="176" fontId="1" fillId="0" borderId="0" xfId="2" applyNumberFormat="1" applyProtection="1">
      <alignment vertical="center"/>
      <protection locked="0"/>
    </xf>
    <xf numFmtId="0" fontId="6" fillId="0" borderId="0" xfId="2" applyFont="1" applyAlignment="1" applyProtection="1">
      <alignment horizontal="right" vertical="center" wrapText="1"/>
      <protection locked="0"/>
    </xf>
    <xf numFmtId="0" fontId="1" fillId="0" borderId="0" xfId="2" applyAlignment="1" applyProtection="1">
      <alignment horizontal="right" vertical="center" wrapText="1"/>
      <protection locked="0"/>
    </xf>
    <xf numFmtId="0" fontId="1" fillId="2" borderId="0" xfId="2" applyFill="1">
      <alignment vertical="center"/>
    </xf>
    <xf numFmtId="0" fontId="1" fillId="0" borderId="0" xfId="2">
      <alignment vertical="center"/>
    </xf>
    <xf numFmtId="0" fontId="8" fillId="0" borderId="0" xfId="2" applyFont="1" applyProtection="1">
      <alignment vertical="center"/>
      <protection locked="0"/>
    </xf>
    <xf numFmtId="0" fontId="8" fillId="0" borderId="0" xfId="2" applyFont="1" applyAlignment="1" applyProtection="1">
      <alignment vertical="center" wrapText="1"/>
      <protection locked="0"/>
    </xf>
    <xf numFmtId="0" fontId="8" fillId="2" borderId="0" xfId="2" applyFont="1" applyFill="1">
      <alignment vertical="center"/>
    </xf>
    <xf numFmtId="0" fontId="8" fillId="0" borderId="0" xfId="2" applyFont="1">
      <alignment vertical="center"/>
    </xf>
    <xf numFmtId="0" fontId="9" fillId="0" borderId="0" xfId="2" applyFont="1" applyProtection="1">
      <alignment vertical="center"/>
      <protection locked="0"/>
    </xf>
    <xf numFmtId="0" fontId="7" fillId="0" borderId="0" xfId="2" applyFont="1" applyProtection="1">
      <alignment vertical="center"/>
      <protection locked="0"/>
    </xf>
    <xf numFmtId="176" fontId="8" fillId="0" borderId="0" xfId="2" applyNumberFormat="1" applyFont="1" applyProtection="1">
      <alignment vertical="center"/>
      <protection locked="0"/>
    </xf>
    <xf numFmtId="0" fontId="8" fillId="0" borderId="8" xfId="2" applyFont="1" applyBorder="1" applyAlignment="1" applyProtection="1">
      <alignment vertical="center" wrapText="1"/>
      <protection locked="0"/>
    </xf>
    <xf numFmtId="0" fontId="8" fillId="0" borderId="8"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protection locked="0"/>
    </xf>
    <xf numFmtId="57" fontId="8" fillId="0" borderId="4" xfId="2" applyNumberFormat="1" applyFont="1" applyBorder="1" applyAlignment="1" applyProtection="1">
      <alignment horizontal="center" vertical="center"/>
      <protection locked="0"/>
    </xf>
    <xf numFmtId="0" fontId="8" fillId="0" borderId="4" xfId="2" applyFont="1" applyBorder="1" applyAlignment="1" applyProtection="1">
      <alignment horizontal="center" vertical="center" wrapText="1"/>
      <protection locked="0"/>
    </xf>
    <xf numFmtId="57" fontId="8" fillId="0" borderId="4" xfId="2" applyNumberFormat="1" applyFont="1" applyBorder="1" applyAlignment="1" applyProtection="1">
      <alignment horizontal="center" vertical="center" wrapText="1"/>
      <protection locked="0"/>
    </xf>
    <xf numFmtId="0" fontId="8" fillId="0" borderId="4" xfId="2" applyFont="1" applyBorder="1" applyAlignment="1" applyProtection="1">
      <alignment vertical="center" wrapText="1"/>
      <protection locked="0"/>
    </xf>
    <xf numFmtId="0" fontId="8" fillId="3" borderId="8" xfId="2" applyFont="1" applyFill="1" applyBorder="1" applyAlignment="1" applyProtection="1">
      <alignment horizontal="center" vertical="center" wrapText="1"/>
      <protection locked="0"/>
    </xf>
    <xf numFmtId="0" fontId="8" fillId="3" borderId="8" xfId="2" applyFont="1" applyFill="1" applyBorder="1" applyAlignment="1" applyProtection="1">
      <alignment vertical="center" wrapText="1"/>
      <protection locked="0"/>
    </xf>
    <xf numFmtId="57" fontId="8" fillId="3" borderId="4" xfId="2" applyNumberFormat="1"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wrapText="1"/>
      <protection locked="0"/>
    </xf>
    <xf numFmtId="57" fontId="8" fillId="3" borderId="4" xfId="2" applyNumberFormat="1" applyFont="1" applyFill="1" applyBorder="1" applyAlignment="1" applyProtection="1">
      <alignment horizontal="center" vertical="center" wrapText="1"/>
      <protection locked="0"/>
    </xf>
    <xf numFmtId="0" fontId="8" fillId="3" borderId="4" xfId="2" applyFont="1" applyFill="1" applyBorder="1" applyAlignment="1" applyProtection="1">
      <alignment vertical="center" wrapText="1"/>
      <protection locked="0"/>
    </xf>
    <xf numFmtId="0" fontId="1" fillId="3" borderId="0" xfId="2" applyFill="1">
      <alignment vertical="center"/>
    </xf>
    <xf numFmtId="0" fontId="11" fillId="0" borderId="0" xfId="3" applyAlignment="1">
      <alignment vertical="center"/>
    </xf>
    <xf numFmtId="0" fontId="12" fillId="0" borderId="9" xfId="2" applyFont="1" applyBorder="1" applyProtection="1">
      <alignment vertical="center"/>
      <protection locked="0"/>
    </xf>
    <xf numFmtId="0" fontId="8" fillId="0" borderId="0" xfId="2" applyFont="1" applyAlignment="1">
      <alignment vertical="center" wrapText="1"/>
    </xf>
    <xf numFmtId="0" fontId="13" fillId="0" borderId="0" xfId="2" applyFont="1">
      <alignment vertical="center"/>
    </xf>
    <xf numFmtId="176" fontId="13" fillId="0" borderId="0" xfId="2" applyNumberFormat="1" applyFont="1">
      <alignment vertical="center"/>
    </xf>
    <xf numFmtId="0" fontId="1" fillId="0" borderId="0" xfId="2" applyAlignment="1">
      <alignment vertical="center" wrapText="1"/>
    </xf>
    <xf numFmtId="176" fontId="14" fillId="0" borderId="0" xfId="2" applyNumberFormat="1" applyFont="1">
      <alignment vertical="center"/>
    </xf>
    <xf numFmtId="176" fontId="1" fillId="0" borderId="0" xfId="2" applyNumberFormat="1">
      <alignment vertical="center"/>
    </xf>
    <xf numFmtId="0" fontId="15" fillId="0" borderId="0" xfId="2" applyFont="1">
      <alignment vertical="center"/>
    </xf>
    <xf numFmtId="38" fontId="8" fillId="0" borderId="4" xfId="1" applyFont="1" applyFill="1" applyBorder="1" applyAlignment="1" applyProtection="1">
      <alignment horizontal="right" vertical="center" wrapText="1"/>
      <protection locked="0"/>
    </xf>
    <xf numFmtId="0" fontId="8" fillId="0" borderId="8" xfId="0" applyFont="1" applyBorder="1" applyAlignment="1" applyProtection="1">
      <alignment horizontal="center" vertical="center" wrapText="1"/>
      <protection locked="0"/>
    </xf>
    <xf numFmtId="176" fontId="12" fillId="0" borderId="9" xfId="2" applyNumberFormat="1" applyFont="1" applyBorder="1" applyProtection="1">
      <alignment vertical="center"/>
      <protection locked="0"/>
    </xf>
    <xf numFmtId="0" fontId="16" fillId="0" borderId="0" xfId="2" applyFont="1" applyProtection="1">
      <alignment vertical="center"/>
      <protection locked="0"/>
    </xf>
    <xf numFmtId="0" fontId="16" fillId="0" borderId="0" xfId="2" applyFont="1" applyAlignment="1" applyProtection="1">
      <alignment horizontal="right" vertical="center"/>
      <protection locked="0"/>
    </xf>
    <xf numFmtId="0" fontId="16" fillId="0" borderId="0" xfId="2" applyFont="1" applyAlignment="1" applyProtection="1">
      <alignment vertical="center" wrapText="1"/>
      <protection locked="0"/>
    </xf>
    <xf numFmtId="38" fontId="8" fillId="3" borderId="4" xfId="1" applyFont="1" applyFill="1" applyBorder="1" applyAlignment="1" applyProtection="1">
      <alignment horizontal="right" vertical="center" wrapText="1"/>
      <protection locked="0"/>
    </xf>
    <xf numFmtId="176" fontId="8" fillId="0" borderId="0" xfId="2" applyNumberFormat="1" applyFont="1" applyAlignment="1" applyProtection="1">
      <alignment vertical="center" wrapText="1"/>
      <protection locked="0"/>
    </xf>
    <xf numFmtId="0" fontId="0" fillId="6" borderId="0" xfId="0" applyFill="1">
      <alignment vertical="center"/>
    </xf>
    <xf numFmtId="38" fontId="8" fillId="0" borderId="0" xfId="1" applyFont="1" applyFill="1" applyBorder="1" applyAlignment="1" applyProtection="1">
      <alignment vertical="center"/>
      <protection locked="0"/>
    </xf>
    <xf numFmtId="38" fontId="3" fillId="0" borderId="0" xfId="1" applyFont="1">
      <alignment vertical="center"/>
    </xf>
    <xf numFmtId="38" fontId="0" fillId="0" borderId="0" xfId="1" applyFont="1">
      <alignment vertical="center"/>
    </xf>
    <xf numFmtId="0" fontId="7" fillId="0" borderId="1" xfId="2" applyFont="1" applyBorder="1" applyProtection="1">
      <alignment vertical="center"/>
      <protection locked="0"/>
    </xf>
    <xf numFmtId="0" fontId="12"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7" fillId="0" borderId="0" xfId="0" applyFont="1">
      <alignment vertical="center"/>
    </xf>
    <xf numFmtId="0" fontId="21"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8" fillId="3" borderId="8" xfId="0"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protection locked="0"/>
    </xf>
    <xf numFmtId="0" fontId="0" fillId="3" borderId="0" xfId="0" applyFill="1">
      <alignment vertical="center"/>
    </xf>
    <xf numFmtId="0" fontId="0" fillId="3" borderId="0" xfId="2" applyFont="1" applyFill="1">
      <alignment vertical="center"/>
    </xf>
    <xf numFmtId="0" fontId="0" fillId="0" borderId="0" xfId="2" applyFont="1">
      <alignment vertical="center"/>
    </xf>
    <xf numFmtId="176" fontId="16" fillId="0" borderId="0" xfId="2" applyNumberFormat="1" applyFont="1" applyProtection="1">
      <alignment vertical="center"/>
      <protection locked="0"/>
    </xf>
    <xf numFmtId="176" fontId="16" fillId="0" borderId="15" xfId="2" applyNumberFormat="1" applyFont="1" applyBorder="1" applyProtection="1">
      <alignment vertical="center"/>
      <protection locked="0"/>
    </xf>
    <xf numFmtId="177" fontId="16" fillId="0" borderId="15" xfId="2" applyNumberFormat="1" applyFont="1" applyBorder="1" applyProtection="1">
      <alignment vertical="center"/>
      <protection locked="0"/>
    </xf>
    <xf numFmtId="0" fontId="21" fillId="0" borderId="16" xfId="0" applyFont="1" applyBorder="1" applyAlignment="1">
      <alignment horizontal="left" vertical="center"/>
    </xf>
    <xf numFmtId="0" fontId="27" fillId="0" borderId="24" xfId="0" applyFont="1" applyBorder="1" applyAlignment="1">
      <alignment horizontal="center" vertical="center" wrapText="1"/>
    </xf>
    <xf numFmtId="0" fontId="27" fillId="8" borderId="3" xfId="0" applyFont="1" applyFill="1" applyBorder="1">
      <alignment vertical="center"/>
    </xf>
    <xf numFmtId="0" fontId="27" fillId="8" borderId="37" xfId="0" applyFont="1" applyFill="1" applyBorder="1">
      <alignment vertical="center"/>
    </xf>
    <xf numFmtId="0" fontId="27" fillId="8" borderId="3" xfId="0" applyFont="1" applyFill="1" applyBorder="1" applyAlignment="1">
      <alignment vertical="center" shrinkToFit="1"/>
    </xf>
    <xf numFmtId="0" fontId="27" fillId="8" borderId="4" xfId="0" applyFont="1" applyFill="1" applyBorder="1">
      <alignment vertical="center"/>
    </xf>
    <xf numFmtId="0" fontId="27" fillId="8" borderId="2" xfId="0" applyFont="1" applyFill="1" applyBorder="1">
      <alignment vertical="center"/>
    </xf>
    <xf numFmtId="0" fontId="27" fillId="0" borderId="0" xfId="0" applyFont="1" applyAlignment="1">
      <alignment horizontal="center" vertical="center"/>
    </xf>
    <xf numFmtId="0" fontId="27" fillId="8" borderId="13" xfId="0" applyFont="1" applyFill="1" applyBorder="1">
      <alignment vertical="center"/>
    </xf>
    <xf numFmtId="0" fontId="27" fillId="8" borderId="20" xfId="0" applyFont="1" applyFill="1" applyBorder="1">
      <alignment vertical="center"/>
    </xf>
    <xf numFmtId="0" fontId="27" fillId="8" borderId="21" xfId="0" applyFont="1" applyFill="1" applyBorder="1">
      <alignment vertical="center"/>
    </xf>
    <xf numFmtId="0" fontId="27" fillId="8" borderId="63" xfId="0" applyFont="1" applyFill="1" applyBorder="1">
      <alignment vertical="center"/>
    </xf>
    <xf numFmtId="0" fontId="27" fillId="8" borderId="77" xfId="0" applyFont="1" applyFill="1" applyBorder="1">
      <alignment vertical="center"/>
    </xf>
    <xf numFmtId="0" fontId="27" fillId="8" borderId="33" xfId="0" applyFont="1" applyFill="1" applyBorder="1">
      <alignment vertical="center"/>
    </xf>
    <xf numFmtId="0" fontId="27" fillId="8" borderId="78" xfId="0" applyFont="1" applyFill="1" applyBorder="1">
      <alignment vertical="center"/>
    </xf>
    <xf numFmtId="0" fontId="27" fillId="8" borderId="26" xfId="0" applyFont="1" applyFill="1" applyBorder="1">
      <alignment vertical="center"/>
    </xf>
    <xf numFmtId="0" fontId="27" fillId="8" borderId="82" xfId="0" applyFont="1" applyFill="1" applyBorder="1" applyAlignment="1">
      <alignment horizontal="center" vertical="center" wrapText="1"/>
    </xf>
    <xf numFmtId="0" fontId="27" fillId="8" borderId="14" xfId="0" applyFont="1" applyFill="1" applyBorder="1">
      <alignment vertical="center"/>
    </xf>
    <xf numFmtId="0" fontId="27" fillId="8" borderId="72" xfId="0" applyFont="1" applyFill="1" applyBorder="1">
      <alignment vertical="center"/>
    </xf>
    <xf numFmtId="0" fontId="0" fillId="9" borderId="0" xfId="0" applyFill="1">
      <alignment vertical="center"/>
    </xf>
    <xf numFmtId="0" fontId="24" fillId="0" borderId="0" xfId="0" applyFont="1" applyAlignment="1">
      <alignment horizontal="center" vertical="center" textRotation="255" wrapText="1"/>
    </xf>
    <xf numFmtId="0" fontId="28" fillId="0" borderId="53" xfId="0" applyFont="1" applyBorder="1" applyAlignment="1">
      <alignment vertical="top" wrapText="1"/>
    </xf>
    <xf numFmtId="0" fontId="28" fillId="0" borderId="0" xfId="0" applyFont="1" applyAlignment="1">
      <alignment horizontal="left" vertical="top" wrapText="1"/>
    </xf>
    <xf numFmtId="0" fontId="27" fillId="0" borderId="0" xfId="0" applyFont="1" applyAlignment="1">
      <alignment vertical="center" wrapText="1"/>
    </xf>
    <xf numFmtId="0" fontId="27" fillId="0" borderId="79" xfId="0" applyFont="1" applyBorder="1" applyAlignment="1">
      <alignment horizontal="center" vertical="center" wrapText="1"/>
    </xf>
    <xf numFmtId="0" fontId="27" fillId="0" borderId="48" xfId="0" applyFont="1" applyBorder="1" applyAlignment="1">
      <alignment horizontal="center" vertical="center" wrapText="1"/>
    </xf>
    <xf numFmtId="0" fontId="27" fillId="5" borderId="13" xfId="0" applyFont="1" applyFill="1" applyBorder="1">
      <alignment vertical="center"/>
    </xf>
    <xf numFmtId="0" fontId="27" fillId="5" borderId="3" xfId="0" applyFont="1" applyFill="1" applyBorder="1">
      <alignment vertical="center"/>
    </xf>
    <xf numFmtId="0" fontId="27" fillId="5" borderId="37" xfId="0" applyFont="1" applyFill="1" applyBorder="1">
      <alignment vertical="center"/>
    </xf>
    <xf numFmtId="0" fontId="27" fillId="0" borderId="3" xfId="0" applyFont="1" applyBorder="1">
      <alignment vertical="center"/>
    </xf>
    <xf numFmtId="0" fontId="27" fillId="6" borderId="3" xfId="0" applyFont="1" applyFill="1" applyBorder="1">
      <alignment vertical="center"/>
    </xf>
    <xf numFmtId="0" fontId="27" fillId="6" borderId="37" xfId="0" applyFont="1" applyFill="1" applyBorder="1">
      <alignment vertical="center"/>
    </xf>
    <xf numFmtId="0" fontId="27" fillId="6" borderId="4" xfId="0" applyFont="1" applyFill="1" applyBorder="1">
      <alignment vertical="center"/>
    </xf>
    <xf numFmtId="0" fontId="27" fillId="6" borderId="2" xfId="0" applyFont="1" applyFill="1" applyBorder="1">
      <alignment vertical="center"/>
    </xf>
    <xf numFmtId="0" fontId="27" fillId="8" borderId="22" xfId="0" applyFont="1" applyFill="1" applyBorder="1" applyAlignment="1">
      <alignment vertical="center" wrapText="1"/>
    </xf>
    <xf numFmtId="0" fontId="27" fillId="5" borderId="27" xfId="0" applyFont="1" applyFill="1" applyBorder="1" applyAlignment="1">
      <alignment horizontal="center" vertical="center" wrapText="1"/>
    </xf>
    <xf numFmtId="38" fontId="27" fillId="5" borderId="34" xfId="1" applyFont="1" applyFill="1" applyBorder="1" applyAlignment="1">
      <alignment horizontal="right" vertical="center" wrapText="1"/>
    </xf>
    <xf numFmtId="38" fontId="27" fillId="0" borderId="34" xfId="1" applyFont="1" applyFill="1" applyBorder="1" applyAlignment="1">
      <alignment horizontal="right" vertical="center" wrapText="1"/>
    </xf>
    <xf numFmtId="0" fontId="27" fillId="0" borderId="34" xfId="0" applyFont="1" applyBorder="1" applyAlignment="1">
      <alignment horizontal="right" vertical="center"/>
    </xf>
    <xf numFmtId="0" fontId="27" fillId="0" borderId="34" xfId="0" applyFont="1" applyBorder="1" applyAlignment="1">
      <alignment horizontal="center" vertical="center" wrapText="1"/>
    </xf>
    <xf numFmtId="38" fontId="27" fillId="6" borderId="34" xfId="1" applyFont="1" applyFill="1" applyBorder="1" applyAlignment="1">
      <alignment horizontal="right" vertical="center" wrapText="1"/>
    </xf>
    <xf numFmtId="0" fontId="27" fillId="6" borderId="52" xfId="0" applyFont="1" applyFill="1" applyBorder="1">
      <alignment vertical="center"/>
    </xf>
    <xf numFmtId="0" fontId="27" fillId="6" borderId="31" xfId="0" applyFont="1" applyFill="1" applyBorder="1">
      <alignment vertical="center"/>
    </xf>
    <xf numFmtId="0" fontId="27" fillId="8" borderId="9" xfId="0" applyFont="1" applyFill="1" applyBorder="1">
      <alignment vertical="center"/>
    </xf>
    <xf numFmtId="0" fontId="27" fillId="6" borderId="4" xfId="0" applyFont="1" applyFill="1" applyBorder="1" applyAlignment="1">
      <alignment vertical="center" wrapText="1"/>
    </xf>
    <xf numFmtId="0" fontId="27" fillId="8" borderId="4" xfId="0" applyFont="1" applyFill="1" applyBorder="1" applyAlignment="1">
      <alignment vertical="center" wrapText="1"/>
    </xf>
    <xf numFmtId="0" fontId="27" fillId="8" borderId="72" xfId="0" applyFont="1" applyFill="1" applyBorder="1" applyAlignment="1">
      <alignment vertical="center" wrapText="1"/>
    </xf>
    <xf numFmtId="0" fontId="27" fillId="8" borderId="87"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8" borderId="88" xfId="0" applyFont="1" applyFill="1" applyBorder="1" applyAlignment="1">
      <alignment vertical="center" wrapText="1"/>
    </xf>
    <xf numFmtId="0" fontId="27" fillId="8" borderId="88" xfId="0" applyFont="1" applyFill="1" applyBorder="1" applyAlignment="1">
      <alignment horizontal="left" vertical="center" wrapText="1"/>
    </xf>
    <xf numFmtId="0" fontId="27" fillId="6" borderId="13" xfId="0" applyFont="1" applyFill="1" applyBorder="1">
      <alignment vertical="center"/>
    </xf>
    <xf numFmtId="0" fontId="27" fillId="6" borderId="27" xfId="0" applyFont="1" applyFill="1" applyBorder="1" applyAlignment="1">
      <alignment horizontal="center" vertical="center" wrapText="1"/>
    </xf>
    <xf numFmtId="0" fontId="27" fillId="0" borderId="27" xfId="0" applyFont="1" applyBorder="1" applyAlignment="1">
      <alignment horizontal="center" vertical="center" wrapText="1"/>
    </xf>
    <xf numFmtId="38" fontId="27" fillId="6" borderId="34" xfId="1" applyFont="1" applyFill="1" applyBorder="1" applyAlignment="1">
      <alignment vertical="center"/>
    </xf>
    <xf numFmtId="38" fontId="27" fillId="0" borderId="34" xfId="1" applyFont="1" applyFill="1" applyBorder="1" applyAlignment="1">
      <alignment vertical="center"/>
    </xf>
    <xf numFmtId="0" fontId="27" fillId="4" borderId="3" xfId="0" applyFont="1" applyFill="1" applyBorder="1">
      <alignment vertical="center"/>
    </xf>
    <xf numFmtId="0" fontId="27" fillId="8" borderId="89" xfId="0" applyFont="1" applyFill="1" applyBorder="1">
      <alignment vertical="center"/>
    </xf>
    <xf numFmtId="38" fontId="27" fillId="0" borderId="90" xfId="1" applyFont="1" applyFill="1" applyBorder="1" applyAlignment="1">
      <alignment horizontal="right" vertical="center" wrapText="1"/>
    </xf>
    <xf numFmtId="0" fontId="27" fillId="6" borderId="88" xfId="0" applyFont="1" applyFill="1" applyBorder="1" applyAlignment="1">
      <alignment vertical="center" wrapText="1"/>
    </xf>
    <xf numFmtId="0" fontId="27" fillId="6" borderId="20" xfId="0" applyFont="1" applyFill="1" applyBorder="1">
      <alignment vertical="center"/>
    </xf>
    <xf numFmtId="0" fontId="27" fillId="6" borderId="21" xfId="0" applyFont="1" applyFill="1" applyBorder="1">
      <alignment vertical="center"/>
    </xf>
    <xf numFmtId="0" fontId="27" fillId="6" borderId="63" xfId="0" applyFont="1" applyFill="1" applyBorder="1">
      <alignment vertical="center"/>
    </xf>
    <xf numFmtId="0" fontId="27" fillId="6" borderId="77" xfId="0" applyFont="1" applyFill="1" applyBorder="1">
      <alignment vertical="center"/>
    </xf>
    <xf numFmtId="0" fontId="27" fillId="8" borderId="37" xfId="0" applyFont="1" applyFill="1" applyBorder="1" applyAlignment="1">
      <alignment horizontal="left" vertical="center"/>
    </xf>
    <xf numFmtId="0" fontId="27" fillId="6" borderId="33" xfId="0" applyFont="1" applyFill="1" applyBorder="1">
      <alignment vertical="center"/>
    </xf>
    <xf numFmtId="0" fontId="1" fillId="0" borderId="2" xfId="2" applyBorder="1">
      <alignment vertical="center"/>
    </xf>
    <xf numFmtId="0" fontId="0" fillId="0" borderId="2" xfId="2" applyFont="1" applyBorder="1">
      <alignment vertical="center"/>
    </xf>
    <xf numFmtId="0" fontId="28" fillId="0" borderId="40" xfId="0" applyFont="1" applyBorder="1" applyAlignment="1">
      <alignment horizontal="center" vertical="center" wrapText="1"/>
    </xf>
    <xf numFmtId="0" fontId="28" fillId="6" borderId="20" xfId="0" applyFont="1" applyFill="1" applyBorder="1">
      <alignment vertical="center"/>
    </xf>
    <xf numFmtId="0" fontId="28" fillId="6" borderId="21" xfId="0" applyFont="1" applyFill="1" applyBorder="1">
      <alignment vertical="center"/>
    </xf>
    <xf numFmtId="0" fontId="28" fillId="6" borderId="63" xfId="0" applyFont="1" applyFill="1" applyBorder="1">
      <alignment vertical="center"/>
    </xf>
    <xf numFmtId="0" fontId="28" fillId="6" borderId="77" xfId="0" applyFont="1" applyFill="1" applyBorder="1">
      <alignment vertical="center"/>
    </xf>
    <xf numFmtId="0" fontId="28" fillId="8" borderId="37" xfId="0" applyFont="1" applyFill="1" applyBorder="1">
      <alignment vertical="center"/>
    </xf>
    <xf numFmtId="0" fontId="28" fillId="8" borderId="33" xfId="0" applyFont="1" applyFill="1" applyBorder="1">
      <alignment vertical="center"/>
    </xf>
    <xf numFmtId="0" fontId="28" fillId="8" borderId="37" xfId="0" applyFont="1" applyFill="1" applyBorder="1" applyAlignment="1">
      <alignment horizontal="left" vertical="center"/>
    </xf>
    <xf numFmtId="0" fontId="28" fillId="8" borderId="77" xfId="0" applyFont="1" applyFill="1" applyBorder="1">
      <alignment vertical="center"/>
    </xf>
    <xf numFmtId="0" fontId="28" fillId="6" borderId="37" xfId="0" applyFont="1" applyFill="1" applyBorder="1">
      <alignment vertical="center"/>
    </xf>
    <xf numFmtId="0" fontId="28" fillId="6" borderId="33" xfId="0" applyFont="1" applyFill="1" applyBorder="1">
      <alignment vertical="center"/>
    </xf>
    <xf numFmtId="38" fontId="28" fillId="0" borderId="34" xfId="1" applyFont="1" applyFill="1" applyBorder="1" applyAlignment="1">
      <alignment horizontal="right" vertical="center" wrapText="1"/>
    </xf>
    <xf numFmtId="0" fontId="28" fillId="8" borderId="78" xfId="0" applyFont="1" applyFill="1" applyBorder="1">
      <alignment vertical="center"/>
    </xf>
    <xf numFmtId="0" fontId="28" fillId="8" borderId="26" xfId="0" applyFont="1" applyFill="1" applyBorder="1">
      <alignment vertical="center"/>
    </xf>
    <xf numFmtId="38" fontId="0" fillId="0" borderId="0" xfId="1" applyFont="1" applyAlignment="1">
      <alignment horizontal="right" vertical="center"/>
    </xf>
    <xf numFmtId="38" fontId="13" fillId="0" borderId="0" xfId="1" applyFont="1">
      <alignment vertical="center"/>
    </xf>
    <xf numFmtId="0" fontId="13" fillId="0" borderId="0" xfId="0" applyFont="1">
      <alignment vertical="center"/>
    </xf>
    <xf numFmtId="38" fontId="27" fillId="5" borderId="30" xfId="1" applyFont="1" applyFill="1" applyBorder="1" applyAlignment="1">
      <alignment horizontal="right" vertical="center" wrapText="1"/>
    </xf>
    <xf numFmtId="38" fontId="27" fillId="0" borderId="32" xfId="1" applyFont="1" applyFill="1" applyBorder="1" applyAlignment="1">
      <alignment horizontal="right" vertical="center" wrapText="1"/>
    </xf>
    <xf numFmtId="38" fontId="27" fillId="5" borderId="32" xfId="1" applyFont="1" applyFill="1" applyBorder="1" applyAlignment="1">
      <alignment horizontal="right" vertical="center" wrapText="1"/>
    </xf>
    <xf numFmtId="38" fontId="27" fillId="0" borderId="32" xfId="1" applyFont="1" applyFill="1" applyBorder="1" applyAlignment="1">
      <alignment horizontal="right" vertical="center"/>
    </xf>
    <xf numFmtId="38" fontId="27" fillId="0" borderId="38" xfId="1" applyFont="1" applyFill="1" applyBorder="1" applyAlignment="1">
      <alignment horizontal="right" vertical="center" wrapText="1"/>
    </xf>
    <xf numFmtId="38" fontId="27" fillId="6" borderId="32" xfId="1" applyFont="1" applyFill="1" applyBorder="1" applyAlignment="1">
      <alignment horizontal="right" vertical="center" wrapText="1"/>
    </xf>
    <xf numFmtId="38" fontId="27" fillId="0" borderId="30" xfId="1" applyFont="1" applyFill="1" applyBorder="1" applyAlignment="1">
      <alignment horizontal="right" vertical="center" wrapText="1"/>
    </xf>
    <xf numFmtId="38" fontId="27" fillId="0" borderId="8" xfId="1" applyFont="1" applyFill="1" applyBorder="1" applyAlignment="1">
      <alignment vertical="center"/>
    </xf>
    <xf numFmtId="38" fontId="27" fillId="0" borderId="6" xfId="1" applyFont="1" applyFill="1" applyBorder="1" applyAlignment="1">
      <alignment horizontal="right" vertical="center" wrapText="1"/>
    </xf>
    <xf numFmtId="38" fontId="27" fillId="6" borderId="83" xfId="1" applyFont="1" applyFill="1" applyBorder="1" applyAlignment="1">
      <alignment horizontal="right" vertical="center" wrapText="1"/>
    </xf>
    <xf numFmtId="38" fontId="27" fillId="6" borderId="30" xfId="1" applyFont="1" applyFill="1" applyBorder="1" applyAlignment="1">
      <alignment horizontal="right" vertical="center" wrapText="1"/>
    </xf>
    <xf numFmtId="38" fontId="27" fillId="0" borderId="24" xfId="1" applyFont="1" applyFill="1" applyBorder="1" applyAlignment="1">
      <alignment horizontal="right" vertical="center" wrapText="1"/>
    </xf>
    <xf numFmtId="38" fontId="27" fillId="6" borderId="8" xfId="1" applyFont="1" applyFill="1" applyBorder="1" applyAlignment="1">
      <alignment vertical="center"/>
    </xf>
    <xf numFmtId="38" fontId="27" fillId="6" borderId="30" xfId="1" applyFont="1" applyFill="1" applyBorder="1" applyAlignment="1">
      <alignment vertical="center"/>
    </xf>
    <xf numFmtId="38" fontId="27" fillId="6" borderId="32" xfId="1" applyFont="1" applyFill="1" applyBorder="1" applyAlignment="1">
      <alignment vertical="center"/>
    </xf>
    <xf numFmtId="38" fontId="27" fillId="0" borderId="32" xfId="1" applyFont="1" applyFill="1" applyBorder="1" applyAlignment="1">
      <alignment vertical="center"/>
    </xf>
    <xf numFmtId="38" fontId="27" fillId="0" borderId="24" xfId="1" applyFont="1" applyFill="1" applyBorder="1" applyAlignment="1">
      <alignment vertical="center"/>
    </xf>
    <xf numFmtId="38" fontId="28" fillId="6" borderId="30" xfId="1" applyFont="1" applyFill="1" applyBorder="1" applyAlignment="1">
      <alignment vertical="center"/>
    </xf>
    <xf numFmtId="38" fontId="28" fillId="6" borderId="32" xfId="1" applyFont="1" applyFill="1" applyBorder="1" applyAlignment="1">
      <alignment vertical="center"/>
    </xf>
    <xf numFmtId="38" fontId="28" fillId="0" borderId="32" xfId="1" applyFont="1" applyFill="1" applyBorder="1" applyAlignment="1">
      <alignment vertical="center"/>
    </xf>
    <xf numFmtId="38" fontId="28" fillId="0" borderId="24" xfId="1" applyFont="1" applyFill="1" applyBorder="1" applyAlignment="1">
      <alignment vertical="center"/>
    </xf>
    <xf numFmtId="0" fontId="8" fillId="0" borderId="0" xfId="0" applyFont="1">
      <alignment vertical="center"/>
    </xf>
    <xf numFmtId="0" fontId="18" fillId="0" borderId="98"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0" borderId="8" xfId="0" applyFont="1" applyBorder="1" applyAlignment="1">
      <alignment horizontal="left" vertical="center" wrapText="1"/>
    </xf>
    <xf numFmtId="0" fontId="12" fillId="0" borderId="8" xfId="0" applyFont="1" applyBorder="1" applyAlignment="1">
      <alignment horizontal="left" vertical="center" wrapText="1"/>
    </xf>
    <xf numFmtId="0" fontId="18" fillId="0" borderId="0" xfId="0" applyFont="1" applyAlignment="1">
      <alignment vertical="center" wrapText="1"/>
    </xf>
    <xf numFmtId="0" fontId="18" fillId="0" borderId="0" xfId="0" applyFont="1" applyAlignment="1">
      <alignment horizontal="left" vertical="top" wrapText="1"/>
    </xf>
    <xf numFmtId="0" fontId="22" fillId="0" borderId="0" xfId="0" applyFont="1" applyAlignment="1">
      <alignment horizontal="right" vertical="top"/>
    </xf>
    <xf numFmtId="0" fontId="21" fillId="0" borderId="0" xfId="0" applyFont="1" applyAlignment="1">
      <alignment horizontal="center" vertical="center"/>
    </xf>
    <xf numFmtId="0" fontId="8" fillId="0" borderId="0" xfId="0" applyFont="1" applyAlignment="1">
      <alignment horizontal="left" vertical="center" wrapText="1"/>
    </xf>
    <xf numFmtId="0" fontId="18" fillId="0" borderId="0" xfId="0" applyFont="1" applyAlignment="1">
      <alignment horizontal="left" vertical="center" wrapText="1"/>
    </xf>
    <xf numFmtId="0" fontId="18" fillId="0" borderId="98" xfId="0" applyFont="1" applyBorder="1" applyAlignment="1">
      <alignment horizontal="center" vertical="center" wrapText="1"/>
    </xf>
    <xf numFmtId="0" fontId="18" fillId="0" borderId="7" xfId="0" applyFont="1" applyBorder="1" applyAlignment="1">
      <alignment horizontal="left" vertical="center" wrapText="1"/>
    </xf>
    <xf numFmtId="0" fontId="24" fillId="7" borderId="18" xfId="0" applyFont="1" applyFill="1" applyBorder="1" applyAlignment="1">
      <alignment horizontal="center" vertical="center" textRotation="255" wrapText="1"/>
    </xf>
    <xf numFmtId="0" fontId="24" fillId="7" borderId="22" xfId="0" applyFont="1" applyFill="1" applyBorder="1" applyAlignment="1">
      <alignment horizontal="center" vertical="center" textRotation="255" wrapText="1"/>
    </xf>
    <xf numFmtId="0" fontId="24" fillId="7" borderId="16" xfId="0" applyFont="1" applyFill="1" applyBorder="1" applyAlignment="1">
      <alignment horizontal="center" vertical="center" textRotation="255" wrapText="1"/>
    </xf>
    <xf numFmtId="0" fontId="24" fillId="7" borderId="85" xfId="0" applyFont="1" applyFill="1" applyBorder="1" applyAlignment="1">
      <alignment horizontal="center" vertical="center" textRotation="255" wrapText="1"/>
    </xf>
    <xf numFmtId="0" fontId="25" fillId="8" borderId="19" xfId="0" applyFont="1" applyFill="1" applyBorder="1" applyAlignment="1">
      <alignment horizontal="center" vertical="center" wrapText="1"/>
    </xf>
    <xf numFmtId="0" fontId="25" fillId="8" borderId="23"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5" borderId="28"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27" fillId="5" borderId="31" xfId="0" applyFont="1" applyFill="1" applyBorder="1" applyAlignment="1">
      <alignment horizontal="center" vertical="center"/>
    </xf>
    <xf numFmtId="0" fontId="27" fillId="5" borderId="21" xfId="0" applyFont="1" applyFill="1" applyBorder="1" applyAlignment="1">
      <alignment horizontal="center" vertical="center"/>
    </xf>
    <xf numFmtId="0" fontId="27" fillId="0" borderId="2" xfId="0" applyFont="1" applyBorder="1" applyAlignment="1">
      <alignment horizontal="center" vertical="center"/>
    </xf>
    <xf numFmtId="0" fontId="27" fillId="0" borderId="33" xfId="0" applyFont="1" applyBorder="1" applyAlignment="1">
      <alignment horizontal="center" vertical="center"/>
    </xf>
    <xf numFmtId="0" fontId="27" fillId="0" borderId="2" xfId="0" applyFont="1" applyBorder="1" applyAlignment="1">
      <alignment horizontal="center" vertical="center" wrapText="1"/>
    </xf>
    <xf numFmtId="0" fontId="27" fillId="0" borderId="33" xfId="0" applyFont="1" applyBorder="1" applyAlignment="1">
      <alignment horizontal="center" vertical="center" wrapText="1"/>
    </xf>
    <xf numFmtId="0" fontId="27" fillId="5" borderId="35"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7" fillId="5" borderId="2" xfId="0" applyFont="1" applyFill="1" applyBorder="1" applyAlignment="1">
      <alignment horizontal="center" vertical="center"/>
    </xf>
    <xf numFmtId="0" fontId="27" fillId="5" borderId="33"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6" borderId="35" xfId="0" applyFont="1" applyFill="1" applyBorder="1" applyAlignment="1">
      <alignment horizontal="center" vertical="center" wrapText="1"/>
    </xf>
    <xf numFmtId="0" fontId="27" fillId="6" borderId="36" xfId="0" applyFont="1" applyFill="1" applyBorder="1" applyAlignment="1">
      <alignment horizontal="center" vertical="center" wrapText="1"/>
    </xf>
    <xf numFmtId="0" fontId="27" fillId="6" borderId="2" xfId="0" applyFont="1" applyFill="1" applyBorder="1" applyAlignment="1">
      <alignment horizontal="center" vertical="center"/>
    </xf>
    <xf numFmtId="0" fontId="27" fillId="6" borderId="33" xfId="0" applyFont="1" applyFill="1" applyBorder="1" applyAlignment="1">
      <alignment horizontal="center" vertical="center"/>
    </xf>
    <xf numFmtId="0" fontId="25"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2" xfId="0" applyFont="1" applyBorder="1" applyAlignment="1">
      <alignment horizontal="center" vertical="center" wrapText="1"/>
    </xf>
    <xf numFmtId="0" fontId="26" fillId="0" borderId="45"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49" xfId="0" applyFont="1" applyBorder="1" applyAlignment="1">
      <alignment horizontal="center" vertical="center" shrinkToFit="1"/>
    </xf>
    <xf numFmtId="0" fontId="26" fillId="0" borderId="50" xfId="0" applyFont="1" applyBorder="1" applyAlignment="1">
      <alignment horizontal="center" vertical="center" shrinkToFit="1"/>
    </xf>
    <xf numFmtId="0" fontId="26" fillId="0" borderId="51"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7" xfId="0" applyFont="1" applyBorder="1" applyAlignment="1">
      <alignment horizontal="center" vertical="center" shrinkToFit="1"/>
    </xf>
    <xf numFmtId="0" fontId="27" fillId="0" borderId="23" xfId="0" applyFont="1" applyBorder="1" applyAlignment="1">
      <alignment horizontal="center" vertical="center" wrapText="1"/>
    </xf>
    <xf numFmtId="0" fontId="30" fillId="0" borderId="43" xfId="0" applyFont="1" applyBorder="1" applyAlignment="1">
      <alignment vertical="center" wrapText="1"/>
    </xf>
    <xf numFmtId="0" fontId="30" fillId="0" borderId="53" xfId="0" applyFont="1" applyBorder="1" applyAlignment="1">
      <alignment vertical="center" wrapText="1"/>
    </xf>
    <xf numFmtId="0" fontId="30" fillId="0" borderId="44" xfId="0" applyFont="1" applyBorder="1" applyAlignment="1">
      <alignment vertical="center" wrapText="1"/>
    </xf>
    <xf numFmtId="0" fontId="30" fillId="0" borderId="16" xfId="0" applyFont="1" applyBorder="1" applyAlignment="1">
      <alignment vertical="center" wrapText="1"/>
    </xf>
    <xf numFmtId="0" fontId="30" fillId="0" borderId="0" xfId="0" applyFont="1" applyAlignment="1">
      <alignment vertical="center" wrapText="1"/>
    </xf>
    <xf numFmtId="0" fontId="30" fillId="0" borderId="17" xfId="0" applyFont="1" applyBorder="1" applyAlignment="1">
      <alignment vertical="center" wrapText="1"/>
    </xf>
    <xf numFmtId="0" fontId="30" fillId="0" borderId="48" xfId="0" applyFont="1" applyBorder="1" applyAlignment="1">
      <alignment vertical="center" wrapText="1"/>
    </xf>
    <xf numFmtId="0" fontId="30" fillId="0" borderId="54" xfId="0" applyFont="1" applyBorder="1" applyAlignment="1">
      <alignment vertical="center" wrapText="1"/>
    </xf>
    <xf numFmtId="0" fontId="30" fillId="0" borderId="42" xfId="0" applyFont="1" applyBorder="1" applyAlignment="1">
      <alignment vertical="center" wrapText="1"/>
    </xf>
    <xf numFmtId="0" fontId="25" fillId="8" borderId="43" xfId="0" applyFont="1" applyFill="1" applyBorder="1" applyAlignment="1">
      <alignment horizontal="center" vertical="center" wrapText="1"/>
    </xf>
    <xf numFmtId="0" fontId="25" fillId="8" borderId="44"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25" fillId="8" borderId="54" xfId="0" applyFont="1" applyFill="1" applyBorder="1" applyAlignment="1">
      <alignment horizontal="center" vertical="center" wrapText="1"/>
    </xf>
    <xf numFmtId="0" fontId="26" fillId="7" borderId="20" xfId="0" applyFont="1" applyFill="1" applyBorder="1" applyAlignment="1">
      <alignment horizontal="center" vertical="center" wrapText="1" shrinkToFit="1"/>
    </xf>
    <xf numFmtId="0" fontId="26" fillId="7" borderId="19" xfId="0" applyFont="1" applyFill="1" applyBorder="1" applyAlignment="1">
      <alignment horizontal="center" vertical="center" wrapText="1" shrinkToFit="1"/>
    </xf>
    <xf numFmtId="0" fontId="26" fillId="7" borderId="21" xfId="0" applyFont="1" applyFill="1" applyBorder="1" applyAlignment="1">
      <alignment horizontal="center" vertical="center" wrapText="1" shrinkToFit="1"/>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7" fillId="8" borderId="41" xfId="0" applyFont="1" applyFill="1" applyBorder="1" applyAlignment="1">
      <alignment horizontal="center" vertical="center"/>
    </xf>
    <xf numFmtId="0" fontId="27" fillId="8" borderId="96" xfId="0" applyFont="1" applyFill="1" applyBorder="1" applyAlignment="1">
      <alignment horizontal="center" vertical="center"/>
    </xf>
    <xf numFmtId="0" fontId="27" fillId="8" borderId="42" xfId="0" applyFont="1" applyFill="1" applyBorder="1" applyAlignment="1">
      <alignment horizontal="center" vertical="center"/>
    </xf>
    <xf numFmtId="0" fontId="27" fillId="0" borderId="64" xfId="0"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8" xfId="0" applyFont="1" applyBorder="1" applyAlignment="1">
      <alignment horizontal="center" vertical="center"/>
    </xf>
    <xf numFmtId="0" fontId="25" fillId="0" borderId="66" xfId="0" applyFont="1" applyBorder="1" applyAlignment="1">
      <alignment horizontal="center" vertical="center"/>
    </xf>
    <xf numFmtId="0" fontId="25" fillId="0" borderId="5" xfId="0" applyFont="1" applyBorder="1" applyAlignment="1">
      <alignment horizontal="center" vertical="center"/>
    </xf>
    <xf numFmtId="0" fontId="25" fillId="0" borderId="67" xfId="0" applyFont="1" applyBorder="1" applyAlignment="1">
      <alignment horizontal="center" vertical="center"/>
    </xf>
    <xf numFmtId="0" fontId="27" fillId="0" borderId="8" xfId="0" applyFont="1" applyBorder="1" applyAlignment="1">
      <alignment horizontal="center" vertical="center" wrapText="1"/>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25" fillId="8" borderId="42" xfId="0" applyFont="1" applyFill="1" applyBorder="1" applyAlignment="1">
      <alignment horizontal="center" vertical="center" wrapText="1"/>
    </xf>
    <xf numFmtId="0" fontId="27" fillId="0" borderId="41" xfId="0" applyFont="1" applyBorder="1" applyAlignment="1">
      <alignment horizontal="center" vertical="center" wrapText="1"/>
    </xf>
    <xf numFmtId="0" fontId="27" fillId="0" borderId="96" xfId="0" applyFont="1" applyBorder="1" applyAlignment="1">
      <alignment horizontal="center" vertical="center" wrapText="1"/>
    </xf>
    <xf numFmtId="0" fontId="25" fillId="0" borderId="16" xfId="0" applyFont="1" applyBorder="1" applyAlignment="1">
      <alignment horizontal="left" vertical="center" wrapText="1"/>
    </xf>
    <xf numFmtId="0" fontId="25" fillId="0" borderId="0" xfId="0" applyFont="1" applyAlignment="1">
      <alignment horizontal="left" vertical="center" wrapText="1"/>
    </xf>
    <xf numFmtId="0" fontId="25" fillId="0" borderId="17" xfId="0" applyFont="1" applyBorder="1" applyAlignment="1">
      <alignment horizontal="left" vertical="center" wrapText="1"/>
    </xf>
    <xf numFmtId="0" fontId="25" fillId="0" borderId="48" xfId="0" applyFont="1" applyBorder="1" applyAlignment="1">
      <alignment horizontal="left" vertical="center" wrapText="1"/>
    </xf>
    <xf numFmtId="0" fontId="25" fillId="0" borderId="54" xfId="0" applyFont="1" applyBorder="1" applyAlignment="1">
      <alignment horizontal="left" vertical="center" wrapText="1"/>
    </xf>
    <xf numFmtId="0" fontId="25" fillId="0" borderId="42" xfId="0" applyFont="1" applyBorder="1" applyAlignment="1">
      <alignment horizontal="left" vertical="center" wrapText="1"/>
    </xf>
    <xf numFmtId="38" fontId="27" fillId="0" borderId="76" xfId="1" applyFont="1" applyFill="1" applyBorder="1" applyAlignment="1">
      <alignment vertical="center" wrapText="1"/>
    </xf>
    <xf numFmtId="38" fontId="27" fillId="0" borderId="6" xfId="1" applyFont="1" applyFill="1" applyBorder="1" applyAlignment="1">
      <alignment vertical="center" wrapText="1"/>
    </xf>
    <xf numFmtId="38" fontId="27" fillId="0" borderId="79" xfId="1" applyFont="1" applyFill="1" applyBorder="1" applyAlignment="1">
      <alignment vertical="center" wrapText="1"/>
    </xf>
    <xf numFmtId="0" fontId="27" fillId="0" borderId="31" xfId="0" applyFont="1" applyBorder="1" applyAlignment="1">
      <alignment horizontal="center" vertical="center"/>
    </xf>
    <xf numFmtId="0" fontId="27" fillId="0" borderId="52" xfId="0" applyFont="1" applyBorder="1" applyAlignment="1">
      <alignment horizontal="center" vertical="center"/>
    </xf>
    <xf numFmtId="0" fontId="27" fillId="0" borderId="4" xfId="0" applyFont="1" applyBorder="1" applyAlignment="1">
      <alignment horizontal="center" vertical="center"/>
    </xf>
    <xf numFmtId="0" fontId="27" fillId="0" borderId="25" xfId="0" applyFont="1" applyBorder="1" applyAlignment="1">
      <alignment horizontal="center" vertical="center"/>
    </xf>
    <xf numFmtId="0" fontId="27" fillId="0" borderId="72" xfId="0" applyFont="1" applyBorder="1" applyAlignment="1">
      <alignment horizontal="center" vertical="center"/>
    </xf>
    <xf numFmtId="0" fontId="27" fillId="6" borderId="2" xfId="0" applyFont="1" applyFill="1" applyBorder="1" applyAlignment="1">
      <alignment horizontal="center" vertical="center" wrapText="1"/>
    </xf>
    <xf numFmtId="0" fontId="27" fillId="6" borderId="33" xfId="0" applyFont="1" applyFill="1" applyBorder="1" applyAlignment="1">
      <alignment horizontal="center" vertical="center" wrapText="1"/>
    </xf>
    <xf numFmtId="38" fontId="27" fillId="0" borderId="7" xfId="1" applyFont="1" applyFill="1" applyBorder="1" applyAlignment="1">
      <alignment horizontal="center" vertical="center"/>
    </xf>
    <xf numFmtId="0" fontId="27" fillId="0" borderId="11" xfId="0" applyFont="1" applyBorder="1" applyAlignment="1">
      <alignment horizontal="center" vertical="center" wrapText="1"/>
    </xf>
    <xf numFmtId="0" fontId="27" fillId="0" borderId="77" xfId="0" applyFont="1" applyBorder="1" applyAlignment="1">
      <alignment horizontal="center" vertical="center" wrapText="1"/>
    </xf>
    <xf numFmtId="0" fontId="27" fillId="8" borderId="78" xfId="0" applyFont="1" applyFill="1" applyBorder="1" applyAlignment="1">
      <alignment vertical="center" wrapText="1"/>
    </xf>
    <xf numFmtId="0" fontId="27" fillId="8" borderId="72" xfId="0" applyFont="1" applyFill="1" applyBorder="1" applyAlignment="1">
      <alignment vertical="center" wrapText="1"/>
    </xf>
    <xf numFmtId="38" fontId="27" fillId="0" borderId="71" xfId="1" applyFont="1" applyFill="1" applyBorder="1" applyAlignment="1">
      <alignment horizontal="center" vertical="center"/>
    </xf>
    <xf numFmtId="0" fontId="26" fillId="7" borderId="58" xfId="0" applyFont="1" applyFill="1" applyBorder="1" applyAlignment="1">
      <alignment horizontal="center" vertical="center" wrapText="1"/>
    </xf>
    <xf numFmtId="0" fontId="26" fillId="7" borderId="59" xfId="0" applyFont="1" applyFill="1" applyBorder="1" applyAlignment="1">
      <alignment horizontal="center" vertical="center" wrapText="1"/>
    </xf>
    <xf numFmtId="0" fontId="26" fillId="7" borderId="60"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27" fillId="0" borderId="83" xfId="0" applyFont="1" applyBorder="1" applyAlignment="1">
      <alignment horizontal="center" vertical="center" wrapText="1"/>
    </xf>
    <xf numFmtId="0" fontId="27" fillId="0" borderId="64" xfId="0" applyFont="1" applyBorder="1" applyAlignment="1">
      <alignment horizontal="center" vertical="center" wrapText="1"/>
    </xf>
    <xf numFmtId="0" fontId="27" fillId="8" borderId="64" xfId="0" applyFont="1" applyFill="1" applyBorder="1" applyAlignment="1">
      <alignment horizontal="center" vertical="center" wrapText="1"/>
    </xf>
    <xf numFmtId="0" fontId="27" fillId="8" borderId="64" xfId="0" applyFont="1" applyFill="1" applyBorder="1" applyAlignment="1">
      <alignment horizontal="center" vertical="center"/>
    </xf>
    <xf numFmtId="0" fontId="27" fillId="0" borderId="31" xfId="0" applyFont="1" applyBorder="1" applyAlignment="1">
      <alignment horizontal="center" vertical="center" wrapText="1"/>
    </xf>
    <xf numFmtId="0" fontId="27" fillId="0" borderId="21" xfId="0" applyFont="1" applyBorder="1" applyAlignment="1">
      <alignment horizontal="center" vertical="center" wrapText="1"/>
    </xf>
    <xf numFmtId="0" fontId="27" fillId="8" borderId="84" xfId="0" applyFont="1" applyFill="1" applyBorder="1" applyAlignment="1">
      <alignment vertical="center" wrapText="1"/>
    </xf>
    <xf numFmtId="0" fontId="27" fillId="8" borderId="22" xfId="0" applyFont="1" applyFill="1" applyBorder="1" applyAlignment="1">
      <alignment vertical="center" wrapText="1"/>
    </xf>
    <xf numFmtId="0" fontId="27" fillId="8" borderId="85" xfId="0" applyFont="1" applyFill="1" applyBorder="1" applyAlignment="1">
      <alignment vertical="center" wrapText="1"/>
    </xf>
    <xf numFmtId="38" fontId="27" fillId="6" borderId="8" xfId="1" applyFont="1" applyFill="1" applyBorder="1" applyAlignment="1">
      <alignment horizontal="center" vertical="center"/>
    </xf>
    <xf numFmtId="0" fontId="27" fillId="6" borderId="37" xfId="0" applyFont="1" applyFill="1" applyBorder="1" applyAlignment="1">
      <alignment vertical="center" wrapText="1"/>
    </xf>
    <xf numFmtId="0" fontId="27" fillId="6" borderId="4" xfId="0" applyFont="1" applyFill="1" applyBorder="1" applyAlignment="1">
      <alignment vertical="center" wrapText="1"/>
    </xf>
    <xf numFmtId="0" fontId="27" fillId="8" borderId="18" xfId="0" applyFont="1" applyFill="1" applyBorder="1" applyAlignment="1">
      <alignment vertical="center" wrapText="1"/>
    </xf>
    <xf numFmtId="0" fontId="27" fillId="0" borderId="86" xfId="0" applyFont="1" applyBorder="1" applyAlignment="1">
      <alignment horizontal="center" vertical="center" wrapText="1"/>
    </xf>
    <xf numFmtId="0" fontId="27" fillId="0" borderId="76" xfId="0" applyFont="1" applyBorder="1" applyAlignment="1">
      <alignment horizontal="center" vertical="center" wrapText="1"/>
    </xf>
    <xf numFmtId="0" fontId="27" fillId="8" borderId="78" xfId="0" applyFont="1" applyFill="1" applyBorder="1" applyAlignment="1">
      <alignment horizontal="left" vertical="center" wrapText="1"/>
    </xf>
    <xf numFmtId="0" fontId="27" fillId="8" borderId="72" xfId="0" applyFont="1" applyFill="1" applyBorder="1" applyAlignment="1">
      <alignment horizontal="left" vertical="center" wrapText="1"/>
    </xf>
    <xf numFmtId="38" fontId="27" fillId="0" borderId="8" xfId="1" applyFont="1" applyFill="1" applyBorder="1" applyAlignment="1">
      <alignment horizontal="center" vertical="center"/>
    </xf>
    <xf numFmtId="0" fontId="26" fillId="7" borderId="54" xfId="0" applyFont="1" applyFill="1" applyBorder="1" applyAlignment="1">
      <alignment horizontal="center" vertical="center" wrapText="1"/>
    </xf>
    <xf numFmtId="0" fontId="26" fillId="7" borderId="42" xfId="0" applyFont="1" applyFill="1" applyBorder="1" applyAlignment="1">
      <alignment horizontal="center" vertical="center" wrapText="1"/>
    </xf>
    <xf numFmtId="0" fontId="27" fillId="0" borderId="73" xfId="0" applyFont="1" applyBorder="1" applyAlignment="1">
      <alignment horizontal="center" vertical="center"/>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39" xfId="0" applyFont="1" applyBorder="1" applyAlignment="1">
      <alignment horizontal="center" vertical="center"/>
    </xf>
    <xf numFmtId="0" fontId="27" fillId="8" borderId="0" xfId="0" applyFont="1" applyFill="1" applyAlignment="1">
      <alignment horizontal="center" vertical="center" wrapText="1"/>
    </xf>
    <xf numFmtId="0" fontId="27" fillId="8" borderId="11" xfId="0" applyFont="1" applyFill="1" applyBorder="1" applyAlignment="1">
      <alignment horizontal="center" vertical="center"/>
    </xf>
    <xf numFmtId="0" fontId="27" fillId="8" borderId="14" xfId="0" applyFont="1" applyFill="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8" borderId="43" xfId="0" applyFont="1" applyFill="1" applyBorder="1" applyAlignment="1">
      <alignment horizontal="left" vertical="center" wrapText="1"/>
    </xf>
    <xf numFmtId="0" fontId="27" fillId="8" borderId="16" xfId="0" applyFont="1" applyFill="1" applyBorder="1" applyAlignment="1">
      <alignment horizontal="left" vertical="center" wrapText="1"/>
    </xf>
    <xf numFmtId="0" fontId="27" fillId="8" borderId="48" xfId="0" applyFont="1" applyFill="1" applyBorder="1" applyAlignment="1">
      <alignment horizontal="left" vertical="center" wrapText="1"/>
    </xf>
    <xf numFmtId="0" fontId="25" fillId="8" borderId="21" xfId="0" applyFont="1" applyFill="1" applyBorder="1" applyAlignment="1">
      <alignment horizontal="center" vertical="center" wrapText="1"/>
    </xf>
    <xf numFmtId="0" fontId="25" fillId="8" borderId="26" xfId="0" applyFont="1" applyFill="1" applyBorder="1" applyAlignment="1">
      <alignment horizontal="center" vertical="center" wrapText="1"/>
    </xf>
    <xf numFmtId="0" fontId="27" fillId="6" borderId="31" xfId="0" applyFont="1" applyFill="1" applyBorder="1" applyAlignment="1">
      <alignment horizontal="center" vertical="center"/>
    </xf>
    <xf numFmtId="0" fontId="27" fillId="6" borderId="21" xfId="0" applyFont="1" applyFill="1" applyBorder="1" applyAlignment="1">
      <alignment horizontal="center" vertical="center"/>
    </xf>
    <xf numFmtId="38" fontId="27" fillId="3" borderId="37" xfId="1" applyFont="1" applyFill="1" applyBorder="1" applyAlignment="1">
      <alignment horizontal="center" vertical="center" wrapText="1"/>
    </xf>
    <xf numFmtId="38" fontId="27" fillId="3" borderId="3" xfId="1" applyFont="1" applyFill="1" applyBorder="1" applyAlignment="1">
      <alignment horizontal="center" vertical="center" wrapText="1"/>
    </xf>
    <xf numFmtId="38" fontId="27" fillId="3" borderId="33" xfId="1" applyFont="1" applyFill="1" applyBorder="1" applyAlignment="1">
      <alignment horizontal="center" vertical="center" wrapText="1"/>
    </xf>
    <xf numFmtId="0" fontId="27" fillId="0" borderId="91" xfId="0" applyFont="1" applyBorder="1" applyAlignment="1">
      <alignment horizontal="center" vertical="center" wrapText="1"/>
    </xf>
    <xf numFmtId="0" fontId="27" fillId="0" borderId="92" xfId="0" applyFont="1" applyBorder="1" applyAlignment="1">
      <alignment horizontal="center" vertical="center" wrapText="1"/>
    </xf>
    <xf numFmtId="0" fontId="27" fillId="0" borderId="26" xfId="0" applyFont="1" applyBorder="1" applyAlignment="1">
      <alignment horizontal="center" vertical="center"/>
    </xf>
    <xf numFmtId="0" fontId="25" fillId="8" borderId="20" xfId="0" applyFont="1" applyFill="1" applyBorder="1" applyAlignment="1">
      <alignment horizontal="center" vertical="center" wrapText="1"/>
    </xf>
    <xf numFmtId="0" fontId="25" fillId="8" borderId="78" xfId="0" applyFont="1" applyFill="1" applyBorder="1" applyAlignment="1">
      <alignment horizontal="center" vertical="center" wrapText="1"/>
    </xf>
    <xf numFmtId="0" fontId="27" fillId="0" borderId="68" xfId="0" applyFont="1" applyBorder="1" applyAlignment="1">
      <alignment horizontal="center" vertical="center"/>
    </xf>
    <xf numFmtId="0" fontId="27" fillId="0" borderId="69" xfId="0" applyFont="1" applyBorder="1" applyAlignment="1">
      <alignment horizontal="center" vertical="center"/>
    </xf>
    <xf numFmtId="0" fontId="27" fillId="0" borderId="70" xfId="0" applyFont="1" applyBorder="1" applyAlignment="1">
      <alignment horizontal="center" vertical="center"/>
    </xf>
    <xf numFmtId="0" fontId="27" fillId="0" borderId="93"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94" xfId="0" applyFont="1" applyBorder="1" applyAlignment="1">
      <alignment horizontal="center" vertical="center" wrapText="1"/>
    </xf>
    <xf numFmtId="38" fontId="27" fillId="0" borderId="83" xfId="1" applyFont="1" applyFill="1" applyBorder="1" applyAlignment="1">
      <alignment vertical="center" wrapText="1"/>
    </xf>
    <xf numFmtId="38" fontId="27" fillId="0" borderId="64" xfId="1" applyFont="1" applyFill="1" applyBorder="1" applyAlignment="1">
      <alignment vertical="center" wrapText="1"/>
    </xf>
    <xf numFmtId="38" fontId="27" fillId="0" borderId="65" xfId="1" applyFont="1" applyFill="1" applyBorder="1" applyAlignment="1">
      <alignment vertical="center" wrapText="1"/>
    </xf>
    <xf numFmtId="38" fontId="27" fillId="0" borderId="32" xfId="1" applyFont="1" applyFill="1" applyBorder="1" applyAlignment="1">
      <alignment vertical="center" wrapText="1"/>
    </xf>
    <xf numFmtId="38" fontId="27" fillId="0" borderId="8" xfId="1" applyFont="1" applyFill="1" applyBorder="1" applyAlignment="1">
      <alignment vertical="center" wrapText="1"/>
    </xf>
    <xf numFmtId="38" fontId="27" fillId="0" borderId="66" xfId="1" applyFont="1" applyFill="1" applyBorder="1" applyAlignment="1">
      <alignment vertical="center" wrapText="1"/>
    </xf>
    <xf numFmtId="38" fontId="27" fillId="0" borderId="38" xfId="1" applyFont="1" applyFill="1" applyBorder="1" applyAlignment="1">
      <alignment vertical="center" wrapText="1"/>
    </xf>
    <xf numFmtId="38" fontId="27" fillId="0" borderId="5" xfId="1" applyFont="1" applyFill="1" applyBorder="1" applyAlignment="1">
      <alignment vertical="center" wrapText="1"/>
    </xf>
    <xf numFmtId="38" fontId="27" fillId="0" borderId="67" xfId="1" applyFont="1" applyFill="1" applyBorder="1" applyAlignment="1">
      <alignment vertical="center" wrapText="1"/>
    </xf>
    <xf numFmtId="0" fontId="27" fillId="8" borderId="13" xfId="0" applyFont="1" applyFill="1" applyBorder="1" applyAlignment="1">
      <alignment horizontal="center" vertical="center"/>
    </xf>
    <xf numFmtId="0" fontId="27" fillId="6" borderId="3" xfId="0" applyFont="1" applyFill="1" applyBorder="1" applyAlignment="1">
      <alignment horizontal="center" vertical="center"/>
    </xf>
    <xf numFmtId="0" fontId="27" fillId="0" borderId="3" xfId="0" applyFont="1" applyBorder="1" applyAlignment="1">
      <alignment horizontal="center" vertical="center"/>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0" xfId="0" applyFont="1" applyAlignment="1">
      <alignment horizontal="center" vertical="center" wrapText="1"/>
    </xf>
    <xf numFmtId="0" fontId="27" fillId="0" borderId="48" xfId="0" applyFont="1" applyBorder="1" applyAlignment="1">
      <alignment horizontal="center" vertical="center" wrapText="1"/>
    </xf>
    <xf numFmtId="0" fontId="27" fillId="0" borderId="54" xfId="0" applyFont="1" applyBorder="1" applyAlignment="1">
      <alignment horizontal="center" vertical="center" wrapText="1"/>
    </xf>
    <xf numFmtId="0" fontId="26" fillId="7" borderId="43" xfId="0" applyFont="1" applyFill="1" applyBorder="1" applyAlignment="1">
      <alignment horizontal="center" vertical="center"/>
    </xf>
    <xf numFmtId="0" fontId="26" fillId="7" borderId="53" xfId="0" applyFont="1" applyFill="1" applyBorder="1" applyAlignment="1">
      <alignment horizontal="center" vertical="center"/>
    </xf>
    <xf numFmtId="0" fontId="26" fillId="7" borderId="59" xfId="0" applyFont="1" applyFill="1" applyBorder="1" applyAlignment="1">
      <alignment horizontal="center" vertical="center"/>
    </xf>
    <xf numFmtId="0" fontId="26" fillId="7" borderId="60" xfId="0" applyFont="1" applyFill="1" applyBorder="1" applyAlignment="1">
      <alignment horizontal="center" vertical="center"/>
    </xf>
    <xf numFmtId="0" fontId="27" fillId="0" borderId="65"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95" xfId="0" applyFont="1" applyBorder="1" applyAlignment="1">
      <alignment horizontal="center" vertical="center" wrapText="1"/>
    </xf>
    <xf numFmtId="0" fontId="25" fillId="6" borderId="11"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0" xfId="0" applyFont="1" applyAlignment="1">
      <alignment horizontal="center" vertical="center" wrapText="1"/>
    </xf>
    <xf numFmtId="0" fontId="28" fillId="0" borderId="48" xfId="0" applyFont="1" applyBorder="1" applyAlignment="1">
      <alignment horizontal="center" vertical="center" wrapText="1"/>
    </xf>
    <xf numFmtId="0" fontId="28" fillId="0" borderId="54" xfId="0" applyFont="1" applyBorder="1" applyAlignment="1">
      <alignment horizontal="center" vertical="center" wrapText="1"/>
    </xf>
    <xf numFmtId="0" fontId="31" fillId="7" borderId="43" xfId="0" applyFont="1" applyFill="1" applyBorder="1" applyAlignment="1">
      <alignment horizontal="center" vertical="center"/>
    </xf>
    <xf numFmtId="0" fontId="31" fillId="7" borderId="53" xfId="0" applyFont="1" applyFill="1" applyBorder="1" applyAlignment="1">
      <alignment horizontal="center" vertical="center"/>
    </xf>
    <xf numFmtId="0" fontId="31" fillId="7" borderId="44" xfId="0" applyFont="1" applyFill="1" applyBorder="1" applyAlignment="1">
      <alignment horizontal="center" vertical="center"/>
    </xf>
    <xf numFmtId="0" fontId="28" fillId="0" borderId="83"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97" xfId="0" applyFont="1" applyBorder="1" applyAlignment="1">
      <alignment horizontal="center" vertical="center" wrapText="1"/>
    </xf>
    <xf numFmtId="0" fontId="32" fillId="6" borderId="11"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2" xfId="0" applyFont="1" applyFill="1" applyBorder="1" applyAlignment="1">
      <alignment horizontal="center" vertical="center"/>
    </xf>
    <xf numFmtId="0" fontId="32" fillId="6" borderId="33" xfId="0" applyFont="1" applyFill="1" applyBorder="1" applyAlignment="1">
      <alignment horizontal="center" vertical="center"/>
    </xf>
    <xf numFmtId="0" fontId="32" fillId="6" borderId="3" xfId="0" applyFont="1" applyFill="1" applyBorder="1" applyAlignment="1">
      <alignment horizontal="center" vertical="center"/>
    </xf>
    <xf numFmtId="0" fontId="32" fillId="0" borderId="2" xfId="0" applyFont="1" applyBorder="1" applyAlignment="1">
      <alignment horizontal="center" vertical="center"/>
    </xf>
    <xf numFmtId="0" fontId="32" fillId="0" borderId="33" xfId="0" applyFont="1" applyBorder="1" applyAlignment="1">
      <alignment horizontal="center" vertical="center"/>
    </xf>
    <xf numFmtId="0" fontId="32" fillId="0" borderId="3"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32" fillId="0" borderId="25" xfId="0" applyFont="1" applyBorder="1" applyAlignment="1">
      <alignment horizontal="center" vertical="center"/>
    </xf>
    <xf numFmtId="0" fontId="32" fillId="0" borderId="23" xfId="0" applyFont="1" applyBorder="1" applyAlignment="1">
      <alignment horizontal="center" vertical="center"/>
    </xf>
    <xf numFmtId="0" fontId="29" fillId="0" borderId="48" xfId="0" applyFont="1" applyBorder="1" applyAlignment="1">
      <alignment horizontal="left" vertical="top" wrapText="1"/>
    </xf>
    <xf numFmtId="0" fontId="29" fillId="0" borderId="54" xfId="0" applyFont="1" applyBorder="1" applyAlignment="1">
      <alignment horizontal="left" vertical="top" wrapText="1"/>
    </xf>
    <xf numFmtId="0" fontId="29" fillId="0" borderId="42" xfId="0" applyFont="1" applyBorder="1" applyAlignment="1">
      <alignment horizontal="left" vertical="top" wrapText="1"/>
    </xf>
    <xf numFmtId="0" fontId="7" fillId="0" borderId="1" xfId="0" applyFont="1" applyBorder="1" applyAlignment="1" applyProtection="1">
      <alignment horizontal="center" vertical="center"/>
      <protection locked="0"/>
    </xf>
    <xf numFmtId="0" fontId="16" fillId="0" borderId="0" xfId="2" applyFont="1" applyAlignment="1" applyProtection="1">
      <alignment horizontal="right" vertical="center"/>
      <protection locked="0"/>
    </xf>
    <xf numFmtId="0" fontId="16" fillId="0" borderId="0" xfId="2" applyFont="1" applyAlignment="1">
      <alignment horizontal="right"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8" fillId="0" borderId="5" xfId="2" applyFont="1" applyBorder="1" applyAlignment="1" applyProtection="1">
      <alignment horizontal="center" vertical="center" wrapText="1"/>
      <protection locked="0"/>
    </xf>
    <xf numFmtId="0" fontId="8" fillId="0" borderId="6"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xdr:colOff>
      <xdr:row>3</xdr:row>
      <xdr:rowOff>3</xdr:rowOff>
    </xdr:from>
    <xdr:to>
      <xdr:col>8</xdr:col>
      <xdr:colOff>642315</xdr:colOff>
      <xdr:row>20</xdr:row>
      <xdr:rowOff>244928</xdr:rowOff>
    </xdr:to>
    <xdr:sp macro="" textlink="">
      <xdr:nvSpPr>
        <xdr:cNvPr id="2" name="テキスト ボックス 1">
          <a:extLst>
            <a:ext uri="{FF2B5EF4-FFF2-40B4-BE49-F238E27FC236}">
              <a16:creationId xmlns:a16="http://schemas.microsoft.com/office/drawing/2014/main" id="{47EE5595-9ED3-4CDF-85F6-E3D9E9A6AE9A}"/>
            </a:ext>
          </a:extLst>
        </xdr:cNvPr>
        <xdr:cNvSpPr txBox="1"/>
      </xdr:nvSpPr>
      <xdr:spPr>
        <a:xfrm>
          <a:off x="3719289" y="1324432"/>
          <a:ext cx="4597455" cy="45629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今回の調査の対象外です</a:t>
          </a:r>
        </a:p>
      </xdr:txBody>
    </xdr:sp>
    <xdr:clientData/>
  </xdr:twoCellAnchor>
  <xdr:twoCellAnchor>
    <xdr:from>
      <xdr:col>2</xdr:col>
      <xdr:colOff>3011714</xdr:colOff>
      <xdr:row>25</xdr:row>
      <xdr:rowOff>9071</xdr:rowOff>
    </xdr:from>
    <xdr:to>
      <xdr:col>8</xdr:col>
      <xdr:colOff>645032</xdr:colOff>
      <xdr:row>26</xdr:row>
      <xdr:rowOff>246743</xdr:rowOff>
    </xdr:to>
    <xdr:sp macro="" textlink="">
      <xdr:nvSpPr>
        <xdr:cNvPr id="3" name="テキスト ボックス 2">
          <a:extLst>
            <a:ext uri="{FF2B5EF4-FFF2-40B4-BE49-F238E27FC236}">
              <a16:creationId xmlns:a16="http://schemas.microsoft.com/office/drawing/2014/main" id="{34DC49BD-BFB2-4BBB-B290-15B315C69D7E}"/>
            </a:ext>
          </a:extLst>
        </xdr:cNvPr>
        <xdr:cNvSpPr txBox="1"/>
      </xdr:nvSpPr>
      <xdr:spPr>
        <a:xfrm>
          <a:off x="3710214" y="6921500"/>
          <a:ext cx="4609247" cy="491672"/>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今回の調査の対象外です</a:t>
          </a:r>
        </a:p>
      </xdr:txBody>
    </xdr:sp>
    <xdr:clientData/>
  </xdr:twoCellAnchor>
  <xdr:twoCellAnchor>
    <xdr:from>
      <xdr:col>3</xdr:col>
      <xdr:colOff>0</xdr:colOff>
      <xdr:row>28</xdr:row>
      <xdr:rowOff>1</xdr:rowOff>
    </xdr:from>
    <xdr:to>
      <xdr:col>8</xdr:col>
      <xdr:colOff>647565</xdr:colOff>
      <xdr:row>76</xdr:row>
      <xdr:rowOff>242874</xdr:rowOff>
    </xdr:to>
    <xdr:sp macro="" textlink="">
      <xdr:nvSpPr>
        <xdr:cNvPr id="4" name="テキスト ボックス 3">
          <a:extLst>
            <a:ext uri="{FF2B5EF4-FFF2-40B4-BE49-F238E27FC236}">
              <a16:creationId xmlns:a16="http://schemas.microsoft.com/office/drawing/2014/main" id="{293313CE-62B8-4F8F-968C-6F8075FEE8F2}"/>
            </a:ext>
          </a:extLst>
        </xdr:cNvPr>
        <xdr:cNvSpPr txBox="1"/>
      </xdr:nvSpPr>
      <xdr:spPr>
        <a:xfrm>
          <a:off x="3719286" y="7728858"/>
          <a:ext cx="4602708" cy="1254373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今回の調査の対象外です</a:t>
          </a:r>
        </a:p>
      </xdr:txBody>
    </xdr:sp>
    <xdr:clientData/>
  </xdr:twoCellAnchor>
  <xdr:twoCellAnchor>
    <xdr:from>
      <xdr:col>3</xdr:col>
      <xdr:colOff>1</xdr:colOff>
      <xdr:row>110</xdr:row>
      <xdr:rowOff>0</xdr:rowOff>
    </xdr:from>
    <xdr:to>
      <xdr:col>5</xdr:col>
      <xdr:colOff>415980</xdr:colOff>
      <xdr:row>113</xdr:row>
      <xdr:rowOff>243087</xdr:rowOff>
    </xdr:to>
    <xdr:sp macro="" textlink="">
      <xdr:nvSpPr>
        <xdr:cNvPr id="5" name="テキスト ボックス 4">
          <a:extLst>
            <a:ext uri="{FF2B5EF4-FFF2-40B4-BE49-F238E27FC236}">
              <a16:creationId xmlns:a16="http://schemas.microsoft.com/office/drawing/2014/main" id="{33BC9DC7-3947-4004-AF2C-D495FF411B4D}"/>
            </a:ext>
          </a:extLst>
        </xdr:cNvPr>
        <xdr:cNvSpPr txBox="1"/>
      </xdr:nvSpPr>
      <xdr:spPr>
        <a:xfrm>
          <a:off x="3719287" y="28774571"/>
          <a:ext cx="2484264" cy="1005087"/>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今回の調査の対象外です</a:t>
          </a:r>
        </a:p>
      </xdr:txBody>
    </xdr:sp>
    <xdr:clientData/>
  </xdr:twoCellAnchor>
  <xdr:twoCellAnchor>
    <xdr:from>
      <xdr:col>2</xdr:col>
      <xdr:colOff>3020784</xdr:colOff>
      <xdr:row>154</xdr:row>
      <xdr:rowOff>308427</xdr:rowOff>
    </xdr:from>
    <xdr:to>
      <xdr:col>5</xdr:col>
      <xdr:colOff>421526</xdr:colOff>
      <xdr:row>157</xdr:row>
      <xdr:rowOff>235857</xdr:rowOff>
    </xdr:to>
    <xdr:sp macro="" textlink="">
      <xdr:nvSpPr>
        <xdr:cNvPr id="6" name="テキスト ボックス 5">
          <a:extLst>
            <a:ext uri="{FF2B5EF4-FFF2-40B4-BE49-F238E27FC236}">
              <a16:creationId xmlns:a16="http://schemas.microsoft.com/office/drawing/2014/main" id="{6561ABBF-76CD-462D-BBBB-F4DC268E7FAC}"/>
            </a:ext>
          </a:extLst>
        </xdr:cNvPr>
        <xdr:cNvSpPr txBox="1"/>
      </xdr:nvSpPr>
      <xdr:spPr>
        <a:xfrm>
          <a:off x="3719284" y="40422284"/>
          <a:ext cx="2489813" cy="74385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今回の調査の対象外です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29"/>
  <sheetViews>
    <sheetView tabSelected="1" view="pageBreakPreview" zoomScale="55" zoomScaleNormal="100" zoomScaleSheetLayoutView="55" workbookViewId="0"/>
  </sheetViews>
  <sheetFormatPr defaultRowHeight="30" customHeight="1" x14ac:dyDescent="0.55000000000000004"/>
  <cols>
    <col min="1" max="1" width="7.1640625" customWidth="1"/>
    <col min="2" max="2" width="1.1640625" customWidth="1"/>
    <col min="3" max="3" width="16.5" customWidth="1"/>
    <col min="4" max="11" width="11.5" customWidth="1"/>
    <col min="12" max="16" width="6.58203125" customWidth="1"/>
    <col min="17" max="40" width="2.58203125" customWidth="1"/>
  </cols>
  <sheetData>
    <row r="1" spans="1:16" ht="36.75" customHeight="1" x14ac:dyDescent="0.55000000000000004">
      <c r="A1" s="58"/>
      <c r="B1" s="58"/>
      <c r="C1" s="58"/>
      <c r="I1" s="181" t="s">
        <v>156</v>
      </c>
      <c r="J1" s="181"/>
      <c r="K1" s="181"/>
    </row>
    <row r="2" spans="1:16" ht="24" customHeight="1" x14ac:dyDescent="0.55000000000000004">
      <c r="A2" s="182" t="s">
        <v>362</v>
      </c>
      <c r="B2" s="182"/>
      <c r="C2" s="182"/>
      <c r="D2" s="182"/>
      <c r="E2" s="182"/>
      <c r="F2" s="182"/>
      <c r="G2" s="182"/>
      <c r="H2" s="182"/>
      <c r="I2" s="182"/>
      <c r="J2" s="182"/>
      <c r="K2" s="182"/>
      <c r="L2" s="57"/>
      <c r="M2" s="57"/>
      <c r="N2" s="57"/>
      <c r="O2" s="57"/>
      <c r="P2" s="57"/>
    </row>
    <row r="3" spans="1:16" ht="10.5" customHeight="1" x14ac:dyDescent="0.55000000000000004">
      <c r="A3" s="56"/>
      <c r="B3" s="56"/>
      <c r="C3" s="56"/>
      <c r="D3" s="56"/>
      <c r="E3" s="56"/>
      <c r="F3" s="56"/>
      <c r="G3" s="56"/>
      <c r="H3" s="56"/>
      <c r="I3" s="56"/>
      <c r="J3" s="56"/>
      <c r="K3" s="56"/>
    </row>
    <row r="4" spans="1:16" s="52" customFormat="1" ht="39.75" customHeight="1" x14ac:dyDescent="0.55000000000000004">
      <c r="A4" s="53"/>
      <c r="B4" s="55" t="s">
        <v>155</v>
      </c>
      <c r="C4" s="55"/>
      <c r="L4" s="54"/>
    </row>
    <row r="5" spans="1:16" s="52" customFormat="1" ht="31.5" customHeight="1" x14ac:dyDescent="0.55000000000000004">
      <c r="A5" s="53"/>
      <c r="B5" s="53"/>
      <c r="C5" s="183" t="s">
        <v>363</v>
      </c>
      <c r="D5" s="183"/>
      <c r="E5" s="183"/>
      <c r="F5" s="183"/>
      <c r="G5" s="183"/>
      <c r="H5" s="183"/>
      <c r="I5" s="183"/>
      <c r="J5" s="183"/>
      <c r="K5" s="183"/>
    </row>
    <row r="6" spans="1:16" s="52" customFormat="1" ht="125.25" customHeight="1" x14ac:dyDescent="0.55000000000000004">
      <c r="A6" s="53"/>
      <c r="B6" s="53"/>
      <c r="C6" s="183" t="s">
        <v>365</v>
      </c>
      <c r="D6" s="183"/>
      <c r="E6" s="183"/>
      <c r="F6" s="183"/>
      <c r="G6" s="183"/>
      <c r="H6" s="183"/>
      <c r="I6" s="183"/>
      <c r="J6" s="183"/>
      <c r="K6" s="183"/>
    </row>
    <row r="7" spans="1:16" s="52" customFormat="1" ht="60.65" customHeight="1" x14ac:dyDescent="0.55000000000000004">
      <c r="A7" s="53"/>
      <c r="B7" s="53"/>
      <c r="C7" s="184" t="s">
        <v>366</v>
      </c>
      <c r="D7" s="184"/>
      <c r="E7" s="184"/>
      <c r="F7" s="184"/>
      <c r="G7" s="184"/>
      <c r="H7" s="184"/>
      <c r="I7" s="184"/>
      <c r="J7" s="184"/>
      <c r="K7" s="184"/>
    </row>
    <row r="8" spans="1:16" s="52" customFormat="1" ht="34.5" customHeight="1" x14ac:dyDescent="0.55000000000000004">
      <c r="A8" s="53"/>
      <c r="B8" s="53"/>
      <c r="C8" s="180" t="s">
        <v>367</v>
      </c>
      <c r="D8" s="180"/>
      <c r="E8" s="180"/>
      <c r="F8" s="180"/>
      <c r="G8" s="180"/>
      <c r="H8" s="180"/>
      <c r="I8" s="180"/>
      <c r="J8" s="180"/>
      <c r="K8" s="180"/>
    </row>
    <row r="9" spans="1:16" s="52" customFormat="1" ht="54.75" customHeight="1" x14ac:dyDescent="0.55000000000000004">
      <c r="A9" s="53"/>
      <c r="B9" s="53"/>
      <c r="C9" s="180"/>
      <c r="D9" s="180"/>
      <c r="E9" s="180"/>
      <c r="F9" s="180"/>
      <c r="G9" s="180"/>
      <c r="H9" s="180"/>
      <c r="I9" s="180"/>
      <c r="J9" s="180"/>
      <c r="K9" s="180"/>
    </row>
    <row r="10" spans="1:16" ht="97.5" customHeight="1" x14ac:dyDescent="0.55000000000000004">
      <c r="C10" s="180"/>
      <c r="D10" s="180"/>
      <c r="E10" s="180"/>
      <c r="F10" s="180"/>
      <c r="G10" s="180"/>
      <c r="H10" s="180"/>
      <c r="I10" s="180"/>
      <c r="J10" s="180"/>
      <c r="K10" s="180"/>
    </row>
    <row r="11" spans="1:16" ht="156" customHeight="1" x14ac:dyDescent="0.55000000000000004">
      <c r="C11" s="180"/>
      <c r="D11" s="180"/>
      <c r="E11" s="180"/>
      <c r="F11" s="180"/>
      <c r="G11" s="180"/>
      <c r="H11" s="180"/>
      <c r="I11" s="180"/>
      <c r="J11" s="180"/>
      <c r="K11" s="180"/>
    </row>
    <row r="12" spans="1:16" s="52" customFormat="1" ht="34.5" customHeight="1" x14ac:dyDescent="0.55000000000000004">
      <c r="A12" s="53"/>
      <c r="B12" s="53"/>
      <c r="C12" s="179" t="s">
        <v>368</v>
      </c>
      <c r="D12" s="179"/>
      <c r="E12" s="179"/>
      <c r="F12" s="179"/>
      <c r="G12" s="179"/>
      <c r="H12" s="179"/>
      <c r="I12" s="179"/>
      <c r="J12" s="179"/>
      <c r="K12" s="179"/>
    </row>
    <row r="13" spans="1:16" s="52" customFormat="1" ht="34.5" customHeight="1" thickBot="1" x14ac:dyDescent="0.6">
      <c r="A13" s="53"/>
      <c r="B13" s="53"/>
      <c r="C13" s="174" t="s">
        <v>383</v>
      </c>
      <c r="D13" s="185" t="s">
        <v>389</v>
      </c>
      <c r="E13" s="185"/>
      <c r="F13" s="185"/>
      <c r="G13" s="185"/>
      <c r="H13" s="185"/>
      <c r="I13" s="185"/>
      <c r="J13" s="185"/>
      <c r="K13" s="185"/>
    </row>
    <row r="14" spans="1:16" s="52" customFormat="1" ht="45" customHeight="1" thickTop="1" x14ac:dyDescent="0.55000000000000004">
      <c r="A14" s="53"/>
      <c r="B14" s="53"/>
      <c r="C14" s="175" t="s">
        <v>386</v>
      </c>
      <c r="D14" s="186" t="s">
        <v>382</v>
      </c>
      <c r="E14" s="186"/>
      <c r="F14" s="186"/>
      <c r="G14" s="186"/>
      <c r="H14" s="186"/>
      <c r="I14" s="186"/>
      <c r="J14" s="186"/>
      <c r="K14" s="186"/>
    </row>
    <row r="15" spans="1:16" s="52" customFormat="1" ht="45" customHeight="1" x14ac:dyDescent="0.55000000000000004">
      <c r="A15" s="53"/>
      <c r="B15" s="53"/>
      <c r="C15" s="176"/>
      <c r="D15" s="177" t="s">
        <v>369</v>
      </c>
      <c r="E15" s="177"/>
      <c r="F15" s="177"/>
      <c r="G15" s="177"/>
      <c r="H15" s="177"/>
      <c r="I15" s="177"/>
      <c r="J15" s="177"/>
      <c r="K15" s="177"/>
    </row>
    <row r="16" spans="1:16" s="52" customFormat="1" ht="45" customHeight="1" x14ac:dyDescent="0.55000000000000004">
      <c r="A16" s="53"/>
      <c r="B16" s="53"/>
      <c r="C16" s="176"/>
      <c r="D16" s="177" t="s">
        <v>370</v>
      </c>
      <c r="E16" s="177"/>
      <c r="F16" s="177"/>
      <c r="G16" s="177"/>
      <c r="H16" s="177"/>
      <c r="I16" s="177"/>
      <c r="J16" s="177"/>
      <c r="K16" s="177"/>
    </row>
    <row r="17" spans="1:11" s="52" customFormat="1" ht="45" customHeight="1" x14ac:dyDescent="0.55000000000000004">
      <c r="A17" s="53"/>
      <c r="B17" s="53"/>
      <c r="C17" s="176"/>
      <c r="D17" s="177" t="s">
        <v>371</v>
      </c>
      <c r="E17" s="177"/>
      <c r="F17" s="177"/>
      <c r="G17" s="177"/>
      <c r="H17" s="177"/>
      <c r="I17" s="177"/>
      <c r="J17" s="177"/>
      <c r="K17" s="177"/>
    </row>
    <row r="18" spans="1:11" ht="45" customHeight="1" x14ac:dyDescent="0.55000000000000004">
      <c r="C18" s="176" t="s">
        <v>387</v>
      </c>
      <c r="D18" s="177" t="s">
        <v>372</v>
      </c>
      <c r="E18" s="177"/>
      <c r="F18" s="177"/>
      <c r="G18" s="177"/>
      <c r="H18" s="177"/>
      <c r="I18" s="177"/>
      <c r="J18" s="177"/>
      <c r="K18" s="177"/>
    </row>
    <row r="19" spans="1:11" ht="45" customHeight="1" x14ac:dyDescent="0.55000000000000004">
      <c r="C19" s="176"/>
      <c r="D19" s="177" t="s">
        <v>373</v>
      </c>
      <c r="E19" s="177"/>
      <c r="F19" s="177"/>
      <c r="G19" s="177"/>
      <c r="H19" s="177"/>
      <c r="I19" s="177"/>
      <c r="J19" s="177"/>
      <c r="K19" s="177"/>
    </row>
    <row r="20" spans="1:11" ht="45" customHeight="1" x14ac:dyDescent="0.55000000000000004">
      <c r="C20" s="176"/>
      <c r="D20" s="177" t="s">
        <v>374</v>
      </c>
      <c r="E20" s="177"/>
      <c r="F20" s="177"/>
      <c r="G20" s="177"/>
      <c r="H20" s="177"/>
      <c r="I20" s="177"/>
      <c r="J20" s="177"/>
      <c r="K20" s="177"/>
    </row>
    <row r="21" spans="1:11" ht="45" customHeight="1" x14ac:dyDescent="0.55000000000000004">
      <c r="C21" s="176"/>
      <c r="D21" s="177" t="s">
        <v>375</v>
      </c>
      <c r="E21" s="177"/>
      <c r="F21" s="177"/>
      <c r="G21" s="177"/>
      <c r="H21" s="177"/>
      <c r="I21" s="177"/>
      <c r="J21" s="177"/>
      <c r="K21" s="177"/>
    </row>
    <row r="22" spans="1:11" ht="45" customHeight="1" x14ac:dyDescent="0.55000000000000004">
      <c r="C22" s="176"/>
      <c r="D22" s="177" t="s">
        <v>376</v>
      </c>
      <c r="E22" s="177"/>
      <c r="F22" s="177"/>
      <c r="G22" s="177"/>
      <c r="H22" s="177"/>
      <c r="I22" s="177"/>
      <c r="J22" s="177"/>
      <c r="K22" s="177"/>
    </row>
    <row r="23" spans="1:11" ht="45" customHeight="1" x14ac:dyDescent="0.55000000000000004">
      <c r="C23" s="176" t="s">
        <v>388</v>
      </c>
      <c r="D23" s="177" t="s">
        <v>377</v>
      </c>
      <c r="E23" s="177"/>
      <c r="F23" s="177"/>
      <c r="G23" s="177"/>
      <c r="H23" s="177"/>
      <c r="I23" s="177"/>
      <c r="J23" s="177"/>
      <c r="K23" s="177"/>
    </row>
    <row r="24" spans="1:11" ht="45" customHeight="1" x14ac:dyDescent="0.55000000000000004">
      <c r="C24" s="176"/>
      <c r="D24" s="177" t="s">
        <v>378</v>
      </c>
      <c r="E24" s="177"/>
      <c r="F24" s="177"/>
      <c r="G24" s="177"/>
      <c r="H24" s="177"/>
      <c r="I24" s="177"/>
      <c r="J24" s="177"/>
      <c r="K24" s="177"/>
    </row>
    <row r="25" spans="1:11" ht="45" customHeight="1" x14ac:dyDescent="0.55000000000000004">
      <c r="C25" s="176"/>
      <c r="D25" s="177" t="s">
        <v>379</v>
      </c>
      <c r="E25" s="177"/>
      <c r="F25" s="177"/>
      <c r="G25" s="177"/>
      <c r="H25" s="177"/>
      <c r="I25" s="177"/>
      <c r="J25" s="177"/>
      <c r="K25" s="177"/>
    </row>
    <row r="26" spans="1:11" ht="65" customHeight="1" x14ac:dyDescent="0.55000000000000004">
      <c r="C26" s="176" t="s">
        <v>385</v>
      </c>
      <c r="D26" s="178" t="s">
        <v>384</v>
      </c>
      <c r="E26" s="178"/>
      <c r="F26" s="178"/>
      <c r="G26" s="178"/>
      <c r="H26" s="178"/>
      <c r="I26" s="178"/>
      <c r="J26" s="178"/>
      <c r="K26" s="178"/>
    </row>
    <row r="27" spans="1:11" ht="56.25" customHeight="1" x14ac:dyDescent="0.55000000000000004">
      <c r="C27" s="176"/>
      <c r="D27" s="178" t="s">
        <v>380</v>
      </c>
      <c r="E27" s="178"/>
      <c r="F27" s="178"/>
      <c r="G27" s="178"/>
      <c r="H27" s="178"/>
      <c r="I27" s="178"/>
      <c r="J27" s="178"/>
      <c r="K27" s="178"/>
    </row>
    <row r="28" spans="1:11" ht="56.25" customHeight="1" x14ac:dyDescent="0.55000000000000004">
      <c r="C28" s="176"/>
      <c r="D28" s="178" t="s">
        <v>381</v>
      </c>
      <c r="E28" s="178"/>
      <c r="F28" s="178"/>
      <c r="G28" s="178"/>
      <c r="H28" s="178"/>
      <c r="I28" s="178"/>
      <c r="J28" s="178"/>
      <c r="K28" s="178"/>
    </row>
    <row r="29" spans="1:11" ht="30" customHeight="1" x14ac:dyDescent="0.55000000000000004">
      <c r="C29" s="173"/>
      <c r="D29" s="173"/>
      <c r="E29" s="173"/>
      <c r="F29" s="173"/>
      <c r="G29" s="173"/>
      <c r="H29" s="173"/>
      <c r="I29" s="173"/>
      <c r="J29" s="173"/>
      <c r="K29" s="173"/>
    </row>
  </sheetData>
  <mergeCells count="27">
    <mergeCell ref="D28:K28"/>
    <mergeCell ref="C26:C28"/>
    <mergeCell ref="C12:K12"/>
    <mergeCell ref="C8:K11"/>
    <mergeCell ref="I1:K1"/>
    <mergeCell ref="A2:K2"/>
    <mergeCell ref="C5:K5"/>
    <mergeCell ref="C7:K7"/>
    <mergeCell ref="C6:K6"/>
    <mergeCell ref="D13:K13"/>
    <mergeCell ref="D14:K14"/>
    <mergeCell ref="D15:K15"/>
    <mergeCell ref="D16:K16"/>
    <mergeCell ref="D17:K17"/>
    <mergeCell ref="D26:K26"/>
    <mergeCell ref="D27:K27"/>
    <mergeCell ref="C14:C17"/>
    <mergeCell ref="C18:C22"/>
    <mergeCell ref="C23:C25"/>
    <mergeCell ref="D23:K23"/>
    <mergeCell ref="D24:K24"/>
    <mergeCell ref="D25:K25"/>
    <mergeCell ref="D18:K18"/>
    <mergeCell ref="D19:K19"/>
    <mergeCell ref="D20:K20"/>
    <mergeCell ref="D21:K21"/>
    <mergeCell ref="D22:K22"/>
  </mergeCells>
  <phoneticPr fontId="2"/>
  <pageMargins left="0.70866141732283472" right="0.70866141732283472" top="0.39370078740157483" bottom="0.39370078740157483" header="0.31496062992125984" footer="0.31496062992125984"/>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F9CB9-AE4A-4ECD-83FD-0FD8ACFD21C2}">
  <sheetPr>
    <tabColor rgb="FFFFFF00"/>
    <pageSetUpPr fitToPage="1"/>
  </sheetPr>
  <dimension ref="A1:P265"/>
  <sheetViews>
    <sheetView view="pageBreakPreview" zoomScale="70" zoomScaleNormal="100" zoomScaleSheetLayoutView="70" workbookViewId="0"/>
  </sheetViews>
  <sheetFormatPr defaultRowHeight="30" customHeight="1" x14ac:dyDescent="0.55000000000000004"/>
  <cols>
    <col min="1" max="1" width="7.58203125" customWidth="1"/>
    <col min="2" max="2" width="1.58203125" customWidth="1"/>
    <col min="3" max="3" width="39.6640625" customWidth="1"/>
    <col min="4" max="5" width="13.58203125" customWidth="1"/>
    <col min="6" max="6" width="5.58203125" customWidth="1"/>
    <col min="7" max="7" width="13.58203125" customWidth="1"/>
    <col min="8" max="8" width="5.58203125" customWidth="1"/>
    <col min="9" max="9" width="8.58203125" customWidth="1"/>
    <col min="10" max="11" width="7.08203125" customWidth="1"/>
    <col min="12" max="12" width="13.58203125" customWidth="1"/>
    <col min="13" max="13" width="5.58203125" customWidth="1"/>
    <col min="14" max="14" width="8.58203125" customWidth="1"/>
    <col min="15" max="15" width="5.58203125" customWidth="1"/>
    <col min="16" max="16" width="8.58203125" customWidth="1"/>
    <col min="17" max="21" width="6.58203125" customWidth="1"/>
    <col min="22" max="45" width="2.58203125" customWidth="1"/>
  </cols>
  <sheetData>
    <row r="1" spans="1:16" ht="55.5" customHeight="1" thickBot="1" x14ac:dyDescent="0.6">
      <c r="A1" s="67" t="s">
        <v>269</v>
      </c>
      <c r="B1" s="56"/>
      <c r="C1" s="56"/>
      <c r="D1" s="56"/>
      <c r="E1" s="56"/>
      <c r="F1" s="56"/>
      <c r="G1" s="56"/>
      <c r="H1" s="56"/>
      <c r="I1" s="56"/>
      <c r="J1" s="56"/>
      <c r="K1" s="56"/>
      <c r="L1" s="56"/>
      <c r="M1" s="56"/>
      <c r="N1" s="56"/>
      <c r="O1" s="56"/>
      <c r="P1" s="56"/>
    </row>
    <row r="2" spans="1:16" ht="24" customHeight="1" x14ac:dyDescent="0.55000000000000004">
      <c r="A2" s="187" t="s">
        <v>168</v>
      </c>
      <c r="B2" s="191" t="s">
        <v>169</v>
      </c>
      <c r="C2" s="191"/>
      <c r="D2" s="193" t="s">
        <v>118</v>
      </c>
      <c r="E2" s="194"/>
      <c r="F2" s="195"/>
      <c r="G2" s="193" t="s">
        <v>170</v>
      </c>
      <c r="H2" s="194"/>
      <c r="I2" s="195"/>
    </row>
    <row r="3" spans="1:16" ht="24" customHeight="1" thickBot="1" x14ac:dyDescent="0.6">
      <c r="A3" s="188"/>
      <c r="B3" s="192"/>
      <c r="C3" s="192"/>
      <c r="D3" s="68" t="s">
        <v>291</v>
      </c>
      <c r="E3" s="196" t="s">
        <v>86</v>
      </c>
      <c r="F3" s="197"/>
      <c r="G3" s="68" t="s">
        <v>291</v>
      </c>
      <c r="H3" s="196" t="s">
        <v>86</v>
      </c>
      <c r="I3" s="197"/>
    </row>
    <row r="4" spans="1:16" ht="20.149999999999999" customHeight="1" x14ac:dyDescent="0.55000000000000004">
      <c r="A4" s="188"/>
      <c r="B4" s="93" t="s">
        <v>70</v>
      </c>
      <c r="C4" s="93"/>
      <c r="D4" s="102"/>
      <c r="E4" s="198"/>
      <c r="F4" s="199"/>
      <c r="G4" s="152">
        <v>914</v>
      </c>
      <c r="H4" s="200" t="s">
        <v>171</v>
      </c>
      <c r="I4" s="201"/>
    </row>
    <row r="5" spans="1:16" ht="20.149999999999999" customHeight="1" x14ac:dyDescent="0.55000000000000004">
      <c r="A5" s="188"/>
      <c r="B5" s="69" t="s">
        <v>84</v>
      </c>
      <c r="C5" s="69"/>
      <c r="D5" s="153">
        <v>4880</v>
      </c>
      <c r="E5" s="202" t="s">
        <v>157</v>
      </c>
      <c r="F5" s="203"/>
      <c r="G5" s="153">
        <v>914</v>
      </c>
      <c r="H5" s="202" t="s">
        <v>171</v>
      </c>
      <c r="I5" s="203"/>
    </row>
    <row r="6" spans="1:16" ht="20.149999999999999" customHeight="1" x14ac:dyDescent="0.55000000000000004">
      <c r="A6" s="188"/>
      <c r="B6" s="94" t="s">
        <v>3</v>
      </c>
      <c r="C6" s="94"/>
      <c r="D6" s="103"/>
      <c r="E6" s="206"/>
      <c r="F6" s="207"/>
      <c r="G6" s="154">
        <v>914</v>
      </c>
      <c r="H6" s="208" t="s">
        <v>171</v>
      </c>
      <c r="I6" s="209"/>
    </row>
    <row r="7" spans="1:16" ht="20.149999999999999" customHeight="1" x14ac:dyDescent="0.55000000000000004">
      <c r="A7" s="188"/>
      <c r="B7" s="69" t="s">
        <v>172</v>
      </c>
      <c r="C7" s="69"/>
      <c r="D7" s="153">
        <v>2600</v>
      </c>
      <c r="E7" s="202" t="s">
        <v>157</v>
      </c>
      <c r="F7" s="203"/>
      <c r="G7" s="153">
        <v>458</v>
      </c>
      <c r="H7" s="202" t="s">
        <v>171</v>
      </c>
      <c r="I7" s="203"/>
    </row>
    <row r="8" spans="1:16" ht="20.149999999999999" customHeight="1" x14ac:dyDescent="0.55000000000000004">
      <c r="A8" s="188"/>
      <c r="B8" s="94" t="s">
        <v>5</v>
      </c>
      <c r="C8" s="94"/>
      <c r="D8" s="103"/>
      <c r="E8" s="206"/>
      <c r="F8" s="207"/>
      <c r="G8" s="154">
        <v>914</v>
      </c>
      <c r="H8" s="208" t="s">
        <v>171</v>
      </c>
      <c r="I8" s="209"/>
    </row>
    <row r="9" spans="1:16" ht="20.149999999999999" customHeight="1" x14ac:dyDescent="0.55000000000000004">
      <c r="A9" s="188"/>
      <c r="B9" s="69" t="s">
        <v>173</v>
      </c>
      <c r="C9" s="69"/>
      <c r="D9" s="153">
        <v>61000</v>
      </c>
      <c r="E9" s="204" t="s">
        <v>174</v>
      </c>
      <c r="F9" s="205"/>
      <c r="G9" s="153">
        <v>914</v>
      </c>
      <c r="H9" s="202" t="s">
        <v>171</v>
      </c>
      <c r="I9" s="203"/>
    </row>
    <row r="10" spans="1:16" ht="20.149999999999999" customHeight="1" x14ac:dyDescent="0.55000000000000004">
      <c r="A10" s="188"/>
      <c r="B10" s="94" t="s">
        <v>175</v>
      </c>
      <c r="C10" s="94"/>
      <c r="D10" s="103"/>
      <c r="E10" s="206"/>
      <c r="F10" s="207"/>
      <c r="G10" s="154">
        <v>914</v>
      </c>
      <c r="H10" s="208" t="s">
        <v>171</v>
      </c>
      <c r="I10" s="209"/>
    </row>
    <row r="11" spans="1:16" ht="20.149999999999999" customHeight="1" x14ac:dyDescent="0.55000000000000004">
      <c r="A11" s="188"/>
      <c r="B11" s="69" t="s">
        <v>176</v>
      </c>
      <c r="C11" s="69"/>
      <c r="D11" s="153">
        <v>4880</v>
      </c>
      <c r="E11" s="202" t="s">
        <v>157</v>
      </c>
      <c r="F11" s="203"/>
      <c r="G11" s="153">
        <v>914</v>
      </c>
      <c r="H11" s="202" t="s">
        <v>171</v>
      </c>
      <c r="I11" s="203"/>
    </row>
    <row r="12" spans="1:16" ht="20.149999999999999" customHeight="1" x14ac:dyDescent="0.55000000000000004">
      <c r="A12" s="188"/>
      <c r="B12" s="95" t="s">
        <v>177</v>
      </c>
      <c r="C12" s="94"/>
      <c r="D12" s="103"/>
      <c r="E12" s="206"/>
      <c r="F12" s="207"/>
      <c r="G12" s="154">
        <v>914</v>
      </c>
      <c r="H12" s="208" t="s">
        <v>171</v>
      </c>
      <c r="I12" s="209"/>
    </row>
    <row r="13" spans="1:16" ht="20.149999999999999" customHeight="1" x14ac:dyDescent="0.55000000000000004">
      <c r="A13" s="188"/>
      <c r="B13" s="70" t="s">
        <v>178</v>
      </c>
      <c r="C13" s="69"/>
      <c r="D13" s="153">
        <v>61000</v>
      </c>
      <c r="E13" s="204" t="s">
        <v>174</v>
      </c>
      <c r="F13" s="205"/>
      <c r="G13" s="153">
        <v>914</v>
      </c>
      <c r="H13" s="202" t="s">
        <v>171</v>
      </c>
      <c r="I13" s="203"/>
    </row>
    <row r="14" spans="1:16" ht="20.149999999999999" customHeight="1" x14ac:dyDescent="0.55000000000000004">
      <c r="A14" s="188"/>
      <c r="B14" s="69" t="s">
        <v>179</v>
      </c>
      <c r="C14" s="69"/>
      <c r="D14" s="153">
        <v>1950</v>
      </c>
      <c r="E14" s="202" t="s">
        <v>157</v>
      </c>
      <c r="F14" s="203"/>
      <c r="G14" s="153">
        <v>458</v>
      </c>
      <c r="H14" s="202" t="s">
        <v>171</v>
      </c>
      <c r="I14" s="203"/>
    </row>
    <row r="15" spans="1:16" ht="20.149999999999999" customHeight="1" x14ac:dyDescent="0.55000000000000004">
      <c r="A15" s="188"/>
      <c r="B15" s="69" t="s">
        <v>77</v>
      </c>
      <c r="C15" s="71"/>
      <c r="D15" s="153">
        <v>6470</v>
      </c>
      <c r="E15" s="204" t="s">
        <v>174</v>
      </c>
      <c r="F15" s="205"/>
      <c r="G15" s="153">
        <v>15300</v>
      </c>
      <c r="H15" s="204" t="s">
        <v>174</v>
      </c>
      <c r="I15" s="205"/>
    </row>
    <row r="16" spans="1:16" ht="20.149999999999999" customHeight="1" x14ac:dyDescent="0.55000000000000004">
      <c r="A16" s="188"/>
      <c r="B16" s="69" t="s">
        <v>129</v>
      </c>
      <c r="C16" s="69"/>
      <c r="D16" s="153">
        <v>36600</v>
      </c>
      <c r="E16" s="204" t="s">
        <v>174</v>
      </c>
      <c r="F16" s="205"/>
      <c r="G16" s="153">
        <v>914</v>
      </c>
      <c r="H16" s="202" t="s">
        <v>180</v>
      </c>
      <c r="I16" s="203"/>
    </row>
    <row r="17" spans="1:9" ht="20.149999999999999" customHeight="1" x14ac:dyDescent="0.55000000000000004">
      <c r="A17" s="188"/>
      <c r="B17" s="69" t="s">
        <v>14</v>
      </c>
      <c r="C17" s="69"/>
      <c r="D17" s="153">
        <v>13000</v>
      </c>
      <c r="E17" s="204" t="s">
        <v>174</v>
      </c>
      <c r="F17" s="205"/>
      <c r="G17" s="104"/>
      <c r="H17" s="210"/>
      <c r="I17" s="211"/>
    </row>
    <row r="18" spans="1:9" ht="20.149999999999999" customHeight="1" x14ac:dyDescent="0.55000000000000004">
      <c r="A18" s="188"/>
      <c r="B18" s="69" t="s">
        <v>15</v>
      </c>
      <c r="C18" s="69"/>
      <c r="D18" s="153">
        <v>36600</v>
      </c>
      <c r="E18" s="204" t="s">
        <v>174</v>
      </c>
      <c r="F18" s="205"/>
      <c r="G18" s="153">
        <v>914</v>
      </c>
      <c r="H18" s="202" t="s">
        <v>171</v>
      </c>
      <c r="I18" s="203"/>
    </row>
    <row r="19" spans="1:9" ht="20.149999999999999" customHeight="1" x14ac:dyDescent="0.55000000000000004">
      <c r="A19" s="188"/>
      <c r="B19" s="69" t="s">
        <v>85</v>
      </c>
      <c r="C19" s="69"/>
      <c r="D19" s="153">
        <v>36600</v>
      </c>
      <c r="E19" s="204" t="s">
        <v>174</v>
      </c>
      <c r="F19" s="205"/>
      <c r="G19" s="153">
        <v>914</v>
      </c>
      <c r="H19" s="204" t="s">
        <v>180</v>
      </c>
      <c r="I19" s="205"/>
    </row>
    <row r="20" spans="1:9" ht="20.149999999999999" customHeight="1" x14ac:dyDescent="0.55000000000000004">
      <c r="A20" s="188"/>
      <c r="B20" s="69" t="s">
        <v>17</v>
      </c>
      <c r="C20" s="69"/>
      <c r="D20" s="153">
        <v>9710</v>
      </c>
      <c r="E20" s="204" t="s">
        <v>174</v>
      </c>
      <c r="F20" s="205"/>
      <c r="G20" s="105"/>
      <c r="H20" s="210"/>
      <c r="I20" s="211"/>
    </row>
    <row r="21" spans="1:9" ht="20.149999999999999" customHeight="1" x14ac:dyDescent="0.55000000000000004">
      <c r="A21" s="188"/>
      <c r="B21" s="69" t="s">
        <v>18</v>
      </c>
      <c r="C21" s="69"/>
      <c r="D21" s="153">
        <v>1300</v>
      </c>
      <c r="E21" s="204" t="s">
        <v>174</v>
      </c>
      <c r="F21" s="205"/>
      <c r="G21" s="105"/>
      <c r="H21" s="210"/>
      <c r="I21" s="211"/>
    </row>
    <row r="22" spans="1:9" ht="20.149999999999999" customHeight="1" x14ac:dyDescent="0.55000000000000004">
      <c r="A22" s="188"/>
      <c r="B22" s="69" t="s">
        <v>181</v>
      </c>
      <c r="C22" s="69"/>
      <c r="D22" s="153">
        <v>38900</v>
      </c>
      <c r="E22" s="204" t="s">
        <v>174</v>
      </c>
      <c r="F22" s="205"/>
      <c r="G22" s="105"/>
      <c r="H22" s="210"/>
      <c r="I22" s="211"/>
    </row>
    <row r="23" spans="1:9" ht="20.149999999999999" customHeight="1" x14ac:dyDescent="0.55000000000000004">
      <c r="A23" s="188"/>
      <c r="B23" s="69" t="s">
        <v>72</v>
      </c>
      <c r="C23" s="69"/>
      <c r="D23" s="153">
        <v>13000</v>
      </c>
      <c r="E23" s="204" t="s">
        <v>174</v>
      </c>
      <c r="F23" s="205"/>
      <c r="G23" s="155">
        <v>4580</v>
      </c>
      <c r="H23" s="204" t="s">
        <v>174</v>
      </c>
      <c r="I23" s="205"/>
    </row>
    <row r="24" spans="1:9" ht="20.149999999999999" customHeight="1" x14ac:dyDescent="0.55000000000000004">
      <c r="A24" s="188"/>
      <c r="B24" s="96" t="s">
        <v>104</v>
      </c>
      <c r="C24" s="96"/>
      <c r="D24" s="104"/>
      <c r="E24" s="210"/>
      <c r="F24" s="211"/>
      <c r="G24" s="155">
        <v>4580</v>
      </c>
      <c r="H24" s="204" t="s">
        <v>174</v>
      </c>
      <c r="I24" s="205"/>
    </row>
    <row r="25" spans="1:9" ht="20.149999999999999" customHeight="1" x14ac:dyDescent="0.55000000000000004">
      <c r="A25" s="188"/>
      <c r="B25" s="69" t="s">
        <v>182</v>
      </c>
      <c r="C25" s="69"/>
      <c r="D25" s="156">
        <v>1300</v>
      </c>
      <c r="E25" s="202" t="s">
        <v>157</v>
      </c>
      <c r="F25" s="203"/>
      <c r="G25" s="106"/>
      <c r="H25" s="210"/>
      <c r="I25" s="211"/>
    </row>
    <row r="26" spans="1:9" ht="20.149999999999999" customHeight="1" x14ac:dyDescent="0.55000000000000004">
      <c r="A26" s="188"/>
      <c r="B26" s="98" t="s">
        <v>183</v>
      </c>
      <c r="C26" s="97"/>
      <c r="D26" s="107"/>
      <c r="E26" s="212"/>
      <c r="F26" s="213"/>
      <c r="G26" s="157">
        <v>914</v>
      </c>
      <c r="H26" s="214" t="s">
        <v>271</v>
      </c>
      <c r="I26" s="215"/>
    </row>
    <row r="27" spans="1:9" ht="20.149999999999999" customHeight="1" thickBot="1" x14ac:dyDescent="0.6">
      <c r="A27" s="188"/>
      <c r="B27" s="70" t="s">
        <v>78</v>
      </c>
      <c r="C27" s="69"/>
      <c r="D27" s="153">
        <v>4880</v>
      </c>
      <c r="E27" s="202" t="s">
        <v>270</v>
      </c>
      <c r="F27" s="203"/>
      <c r="G27" s="153">
        <v>914</v>
      </c>
      <c r="H27" s="202" t="s">
        <v>271</v>
      </c>
      <c r="I27" s="203"/>
    </row>
    <row r="28" spans="1:9" ht="24.9" customHeight="1" x14ac:dyDescent="0.55000000000000004">
      <c r="A28" s="188"/>
      <c r="B28" s="216" t="s">
        <v>169</v>
      </c>
      <c r="C28" s="217"/>
      <c r="D28" s="193" t="s">
        <v>184</v>
      </c>
      <c r="E28" s="194"/>
      <c r="F28" s="194"/>
      <c r="G28" s="220"/>
      <c r="H28" s="221"/>
      <c r="I28" s="222"/>
    </row>
    <row r="29" spans="1:9" ht="20.149999999999999" customHeight="1" thickBot="1" x14ac:dyDescent="0.6">
      <c r="A29" s="188"/>
      <c r="B29" s="218"/>
      <c r="C29" s="219"/>
      <c r="D29" s="196" t="s">
        <v>185</v>
      </c>
      <c r="E29" s="229"/>
      <c r="F29" s="229"/>
      <c r="G29" s="223"/>
      <c r="H29" s="224"/>
      <c r="I29" s="225"/>
    </row>
    <row r="30" spans="1:9" ht="20.149999999999999" customHeight="1" x14ac:dyDescent="0.55000000000000004">
      <c r="A30" s="188"/>
      <c r="B30" s="108" t="s">
        <v>186</v>
      </c>
      <c r="C30" s="109"/>
      <c r="D30" s="230" t="s">
        <v>187</v>
      </c>
      <c r="E30" s="231"/>
      <c r="F30" s="232"/>
      <c r="G30" s="223"/>
      <c r="H30" s="224"/>
      <c r="I30" s="225"/>
    </row>
    <row r="31" spans="1:9" ht="20.149999999999999" customHeight="1" x14ac:dyDescent="0.55000000000000004">
      <c r="A31" s="188"/>
      <c r="B31" s="72" t="s">
        <v>188</v>
      </c>
      <c r="C31" s="73"/>
      <c r="D31" s="233"/>
      <c r="E31" s="234"/>
      <c r="F31" s="235"/>
      <c r="G31" s="223"/>
      <c r="H31" s="224"/>
      <c r="I31" s="225"/>
    </row>
    <row r="32" spans="1:9" ht="20.149999999999999" customHeight="1" x14ac:dyDescent="0.55000000000000004">
      <c r="A32" s="188"/>
      <c r="B32" s="99" t="s">
        <v>3</v>
      </c>
      <c r="C32" s="100"/>
      <c r="D32" s="233"/>
      <c r="E32" s="234"/>
      <c r="F32" s="235"/>
      <c r="G32" s="223"/>
      <c r="H32" s="224"/>
      <c r="I32" s="225"/>
    </row>
    <row r="33" spans="1:9" ht="20.149999999999999" customHeight="1" x14ac:dyDescent="0.55000000000000004">
      <c r="A33" s="188"/>
      <c r="B33" s="69" t="s">
        <v>172</v>
      </c>
      <c r="C33" s="69"/>
      <c r="D33" s="233"/>
      <c r="E33" s="234"/>
      <c r="F33" s="235"/>
      <c r="G33" s="223"/>
      <c r="H33" s="224"/>
      <c r="I33" s="225"/>
    </row>
    <row r="34" spans="1:9" ht="20.149999999999999" customHeight="1" x14ac:dyDescent="0.55000000000000004">
      <c r="A34" s="188"/>
      <c r="B34" s="99" t="s">
        <v>5</v>
      </c>
      <c r="C34" s="100"/>
      <c r="D34" s="233"/>
      <c r="E34" s="234"/>
      <c r="F34" s="235"/>
      <c r="G34" s="223"/>
      <c r="H34" s="224"/>
      <c r="I34" s="225"/>
    </row>
    <row r="35" spans="1:9" ht="20.149999999999999" customHeight="1" x14ac:dyDescent="0.55000000000000004">
      <c r="A35" s="188"/>
      <c r="B35" s="72" t="s">
        <v>173</v>
      </c>
      <c r="C35" s="73"/>
      <c r="D35" s="233"/>
      <c r="E35" s="234"/>
      <c r="F35" s="235"/>
      <c r="G35" s="223"/>
      <c r="H35" s="224"/>
      <c r="I35" s="225"/>
    </row>
    <row r="36" spans="1:9" ht="20.149999999999999" customHeight="1" x14ac:dyDescent="0.55000000000000004">
      <c r="A36" s="188"/>
      <c r="B36" s="99" t="s">
        <v>175</v>
      </c>
      <c r="C36" s="100"/>
      <c r="D36" s="233"/>
      <c r="E36" s="234"/>
      <c r="F36" s="235"/>
      <c r="G36" s="223"/>
      <c r="H36" s="224"/>
      <c r="I36" s="225"/>
    </row>
    <row r="37" spans="1:9" ht="20.149999999999999" customHeight="1" x14ac:dyDescent="0.55000000000000004">
      <c r="A37" s="188"/>
      <c r="B37" s="69" t="s">
        <v>176</v>
      </c>
      <c r="C37" s="69"/>
      <c r="D37" s="233"/>
      <c r="E37" s="234"/>
      <c r="F37" s="235"/>
      <c r="G37" s="223"/>
      <c r="H37" s="224"/>
      <c r="I37" s="225"/>
    </row>
    <row r="38" spans="1:9" ht="20.149999999999999" customHeight="1" x14ac:dyDescent="0.55000000000000004">
      <c r="A38" s="188"/>
      <c r="B38" s="98" t="s">
        <v>177</v>
      </c>
      <c r="C38" s="97"/>
      <c r="D38" s="233"/>
      <c r="E38" s="234"/>
      <c r="F38" s="235"/>
      <c r="G38" s="223"/>
      <c r="H38" s="224"/>
      <c r="I38" s="225"/>
    </row>
    <row r="39" spans="1:9" ht="20.149999999999999" customHeight="1" x14ac:dyDescent="0.55000000000000004">
      <c r="A39" s="188"/>
      <c r="B39" s="70" t="s">
        <v>178</v>
      </c>
      <c r="C39" s="69"/>
      <c r="D39" s="233"/>
      <c r="E39" s="234"/>
      <c r="F39" s="235"/>
      <c r="G39" s="223"/>
      <c r="H39" s="224"/>
      <c r="I39" s="225"/>
    </row>
    <row r="40" spans="1:9" ht="20.149999999999999" customHeight="1" x14ac:dyDescent="0.55000000000000004">
      <c r="A40" s="188"/>
      <c r="B40" s="69" t="s">
        <v>179</v>
      </c>
      <c r="C40" s="69"/>
      <c r="D40" s="233"/>
      <c r="E40" s="234"/>
      <c r="F40" s="235"/>
      <c r="G40" s="223"/>
      <c r="H40" s="224"/>
      <c r="I40" s="225"/>
    </row>
    <row r="41" spans="1:9" ht="20.149999999999999" customHeight="1" x14ac:dyDescent="0.55000000000000004">
      <c r="A41" s="188"/>
      <c r="B41" s="69" t="s">
        <v>13</v>
      </c>
      <c r="C41" s="69"/>
      <c r="D41" s="233"/>
      <c r="E41" s="234"/>
      <c r="F41" s="235"/>
      <c r="G41" s="223"/>
      <c r="H41" s="224"/>
      <c r="I41" s="225"/>
    </row>
    <row r="42" spans="1:9" ht="20.149999999999999" customHeight="1" x14ac:dyDescent="0.55000000000000004">
      <c r="A42" s="188"/>
      <c r="B42" s="69" t="s">
        <v>189</v>
      </c>
      <c r="C42" s="69"/>
      <c r="D42" s="233"/>
      <c r="E42" s="234"/>
      <c r="F42" s="235"/>
      <c r="G42" s="223"/>
      <c r="H42" s="224"/>
      <c r="I42" s="225"/>
    </row>
    <row r="43" spans="1:9" ht="20.149999999999999" customHeight="1" x14ac:dyDescent="0.55000000000000004">
      <c r="A43" s="188"/>
      <c r="B43" s="69" t="s">
        <v>16</v>
      </c>
      <c r="C43" s="69"/>
      <c r="D43" s="233"/>
      <c r="E43" s="234"/>
      <c r="F43" s="235"/>
      <c r="G43" s="223"/>
      <c r="H43" s="224"/>
      <c r="I43" s="225"/>
    </row>
    <row r="44" spans="1:9" ht="20.149999999999999" customHeight="1" x14ac:dyDescent="0.55000000000000004">
      <c r="A44" s="188"/>
      <c r="B44" s="70" t="s">
        <v>190</v>
      </c>
      <c r="C44" s="69"/>
      <c r="D44" s="233"/>
      <c r="E44" s="234"/>
      <c r="F44" s="235"/>
      <c r="G44" s="223"/>
      <c r="H44" s="224"/>
      <c r="I44" s="225"/>
    </row>
    <row r="45" spans="1:9" ht="20.149999999999999" customHeight="1" x14ac:dyDescent="0.55000000000000004">
      <c r="A45" s="188"/>
      <c r="B45" s="70" t="s">
        <v>12</v>
      </c>
      <c r="C45" s="69"/>
      <c r="D45" s="233"/>
      <c r="E45" s="234"/>
      <c r="F45" s="235"/>
      <c r="G45" s="223"/>
      <c r="H45" s="224"/>
      <c r="I45" s="225"/>
    </row>
    <row r="46" spans="1:9" ht="20.149999999999999" customHeight="1" x14ac:dyDescent="0.55000000000000004">
      <c r="A46" s="188"/>
      <c r="B46" s="70" t="s">
        <v>14</v>
      </c>
      <c r="C46" s="69"/>
      <c r="D46" s="233"/>
      <c r="E46" s="234"/>
      <c r="F46" s="235"/>
      <c r="G46" s="223"/>
      <c r="H46" s="224"/>
      <c r="I46" s="225"/>
    </row>
    <row r="47" spans="1:9" ht="20.149999999999999" customHeight="1" x14ac:dyDescent="0.55000000000000004">
      <c r="A47" s="188"/>
      <c r="B47" s="70" t="s">
        <v>17</v>
      </c>
      <c r="C47" s="69"/>
      <c r="D47" s="233"/>
      <c r="E47" s="234"/>
      <c r="F47" s="235"/>
      <c r="G47" s="223"/>
      <c r="H47" s="224"/>
      <c r="I47" s="225"/>
    </row>
    <row r="48" spans="1:9" ht="20.149999999999999" customHeight="1" x14ac:dyDescent="0.55000000000000004">
      <c r="A48" s="188"/>
      <c r="B48" s="70" t="s">
        <v>18</v>
      </c>
      <c r="C48" s="69"/>
      <c r="D48" s="233"/>
      <c r="E48" s="234"/>
      <c r="F48" s="235"/>
      <c r="G48" s="223"/>
      <c r="H48" s="224"/>
      <c r="I48" s="225"/>
    </row>
    <row r="49" spans="1:10" ht="20.149999999999999" customHeight="1" x14ac:dyDescent="0.55000000000000004">
      <c r="A49" s="188"/>
      <c r="B49" s="69" t="s">
        <v>191</v>
      </c>
      <c r="C49" s="69"/>
      <c r="D49" s="233"/>
      <c r="E49" s="234"/>
      <c r="F49" s="235"/>
      <c r="G49" s="223"/>
      <c r="H49" s="224"/>
      <c r="I49" s="225"/>
    </row>
    <row r="50" spans="1:10" ht="20.149999999999999" customHeight="1" x14ac:dyDescent="0.55000000000000004">
      <c r="A50" s="188"/>
      <c r="B50" s="69" t="s">
        <v>192</v>
      </c>
      <c r="C50" s="69"/>
      <c r="D50" s="233"/>
      <c r="E50" s="234"/>
      <c r="F50" s="235"/>
      <c r="G50" s="223"/>
      <c r="H50" s="224"/>
      <c r="I50" s="225"/>
    </row>
    <row r="51" spans="1:10" ht="20.149999999999999" customHeight="1" x14ac:dyDescent="0.55000000000000004">
      <c r="A51" s="188"/>
      <c r="B51" s="98" t="s">
        <v>183</v>
      </c>
      <c r="C51" s="97"/>
      <c r="D51" s="233"/>
      <c r="E51" s="234"/>
      <c r="F51" s="235"/>
      <c r="G51" s="223"/>
      <c r="H51" s="224"/>
      <c r="I51" s="225"/>
    </row>
    <row r="52" spans="1:10" ht="20.149999999999999" customHeight="1" thickBot="1" x14ac:dyDescent="0.6">
      <c r="A52" s="188"/>
      <c r="B52" s="70" t="s">
        <v>78</v>
      </c>
      <c r="C52" s="69"/>
      <c r="D52" s="236"/>
      <c r="E52" s="237"/>
      <c r="F52" s="238"/>
      <c r="G52" s="226"/>
      <c r="H52" s="227"/>
      <c r="I52" s="228"/>
    </row>
    <row r="53" spans="1:10" ht="24.9" customHeight="1" x14ac:dyDescent="0.55000000000000004">
      <c r="A53" s="188"/>
      <c r="B53" s="239" t="s">
        <v>193</v>
      </c>
      <c r="C53" s="240"/>
      <c r="D53" s="243" t="s">
        <v>194</v>
      </c>
      <c r="E53" s="244"/>
      <c r="F53" s="244"/>
      <c r="G53" s="244"/>
      <c r="H53" s="245"/>
      <c r="I53" s="246"/>
      <c r="J53" s="74"/>
    </row>
    <row r="54" spans="1:10" ht="20.149999999999999" customHeight="1" thickBot="1" x14ac:dyDescent="0.6">
      <c r="A54" s="188"/>
      <c r="B54" s="241"/>
      <c r="C54" s="242"/>
      <c r="D54" s="92" t="s">
        <v>291</v>
      </c>
      <c r="E54" s="248" t="s">
        <v>86</v>
      </c>
      <c r="F54" s="249"/>
      <c r="G54" s="248" t="s">
        <v>195</v>
      </c>
      <c r="H54" s="250"/>
      <c r="I54" s="247"/>
      <c r="J54" s="74"/>
    </row>
    <row r="55" spans="1:10" ht="20.149999999999999" customHeight="1" x14ac:dyDescent="0.55000000000000004">
      <c r="A55" s="189"/>
      <c r="B55" s="78" t="s">
        <v>188</v>
      </c>
      <c r="C55" s="75"/>
      <c r="D55" s="158">
        <v>4880</v>
      </c>
      <c r="E55" s="251" t="s">
        <v>157</v>
      </c>
      <c r="F55" s="251"/>
      <c r="G55" s="252">
        <v>0.05</v>
      </c>
      <c r="H55" s="253"/>
      <c r="I55" s="247"/>
      <c r="J55" s="74"/>
    </row>
    <row r="56" spans="1:10" ht="20.149999999999999" customHeight="1" x14ac:dyDescent="0.55000000000000004">
      <c r="A56" s="188"/>
      <c r="B56" s="75" t="s">
        <v>196</v>
      </c>
      <c r="C56" s="75"/>
      <c r="D56" s="153">
        <v>61000</v>
      </c>
      <c r="E56" s="258" t="s">
        <v>174</v>
      </c>
      <c r="F56" s="258"/>
      <c r="G56" s="254"/>
      <c r="H56" s="255"/>
      <c r="I56" s="247"/>
      <c r="J56" s="74"/>
    </row>
    <row r="57" spans="1:10" ht="20.149999999999999" customHeight="1" x14ac:dyDescent="0.55000000000000004">
      <c r="A57" s="188"/>
      <c r="B57" s="69" t="s">
        <v>172</v>
      </c>
      <c r="C57" s="69"/>
      <c r="D57" s="153">
        <v>2600</v>
      </c>
      <c r="E57" s="259" t="s">
        <v>157</v>
      </c>
      <c r="F57" s="259"/>
      <c r="G57" s="254"/>
      <c r="H57" s="255"/>
      <c r="I57" s="247"/>
      <c r="J57" s="74"/>
    </row>
    <row r="58" spans="1:10" ht="20.149999999999999" customHeight="1" x14ac:dyDescent="0.55000000000000004">
      <c r="A58" s="188"/>
      <c r="B58" s="69" t="s">
        <v>176</v>
      </c>
      <c r="C58" s="69"/>
      <c r="D58" s="153">
        <v>4880</v>
      </c>
      <c r="E58" s="259" t="s">
        <v>157</v>
      </c>
      <c r="F58" s="259"/>
      <c r="G58" s="254"/>
      <c r="H58" s="255"/>
      <c r="I58" s="247"/>
      <c r="J58" s="74"/>
    </row>
    <row r="59" spans="1:10" ht="20.149999999999999" customHeight="1" x14ac:dyDescent="0.55000000000000004">
      <c r="A59" s="188"/>
      <c r="B59" s="70" t="s">
        <v>178</v>
      </c>
      <c r="C59" s="69"/>
      <c r="D59" s="153">
        <v>61000</v>
      </c>
      <c r="E59" s="258" t="s">
        <v>174</v>
      </c>
      <c r="F59" s="258"/>
      <c r="G59" s="254"/>
      <c r="H59" s="255"/>
      <c r="I59" s="247"/>
      <c r="J59" s="74"/>
    </row>
    <row r="60" spans="1:10" ht="20.149999999999999" customHeight="1" x14ac:dyDescent="0.55000000000000004">
      <c r="A60" s="188"/>
      <c r="B60" s="69" t="s">
        <v>179</v>
      </c>
      <c r="C60" s="69"/>
      <c r="D60" s="153">
        <v>1950</v>
      </c>
      <c r="E60" s="259" t="s">
        <v>157</v>
      </c>
      <c r="F60" s="259"/>
      <c r="G60" s="254"/>
      <c r="H60" s="255"/>
      <c r="I60" s="247"/>
      <c r="J60" s="74"/>
    </row>
    <row r="61" spans="1:10" ht="20.149999999999999" customHeight="1" x14ac:dyDescent="0.55000000000000004">
      <c r="A61" s="188"/>
      <c r="B61" s="69" t="s">
        <v>189</v>
      </c>
      <c r="C61" s="69"/>
      <c r="D61" s="153">
        <v>36600</v>
      </c>
      <c r="E61" s="258" t="s">
        <v>174</v>
      </c>
      <c r="F61" s="258"/>
      <c r="G61" s="254"/>
      <c r="H61" s="255"/>
      <c r="I61" s="247"/>
      <c r="J61" s="74"/>
    </row>
    <row r="62" spans="1:10" ht="20.149999999999999" customHeight="1" x14ac:dyDescent="0.55000000000000004">
      <c r="A62" s="188"/>
      <c r="B62" s="69" t="s">
        <v>83</v>
      </c>
      <c r="C62" s="69"/>
      <c r="D62" s="153">
        <v>36600</v>
      </c>
      <c r="E62" s="258" t="s">
        <v>174</v>
      </c>
      <c r="F62" s="258"/>
      <c r="G62" s="254"/>
      <c r="H62" s="255"/>
      <c r="I62" s="247"/>
      <c r="J62" s="74"/>
    </row>
    <row r="63" spans="1:10" ht="20.149999999999999" customHeight="1" x14ac:dyDescent="0.55000000000000004">
      <c r="A63" s="188"/>
      <c r="B63" s="69" t="s">
        <v>197</v>
      </c>
      <c r="C63" s="69"/>
      <c r="D63" s="153">
        <v>6470</v>
      </c>
      <c r="E63" s="258" t="s">
        <v>174</v>
      </c>
      <c r="F63" s="258"/>
      <c r="G63" s="254"/>
      <c r="H63" s="255"/>
      <c r="I63" s="247"/>
      <c r="J63" s="74"/>
    </row>
    <row r="64" spans="1:10" ht="20.149999999999999" customHeight="1" x14ac:dyDescent="0.55000000000000004">
      <c r="A64" s="188"/>
      <c r="B64" s="69" t="s">
        <v>105</v>
      </c>
      <c r="C64" s="69"/>
      <c r="D64" s="153">
        <v>36600</v>
      </c>
      <c r="E64" s="258" t="s">
        <v>174</v>
      </c>
      <c r="F64" s="258"/>
      <c r="G64" s="254"/>
      <c r="H64" s="255"/>
      <c r="I64" s="247"/>
      <c r="J64" s="74"/>
    </row>
    <row r="65" spans="1:10" ht="20.149999999999999" customHeight="1" x14ac:dyDescent="0.55000000000000004">
      <c r="A65" s="188"/>
      <c r="B65" s="69" t="s">
        <v>198</v>
      </c>
      <c r="C65" s="69"/>
      <c r="D65" s="153">
        <v>13000</v>
      </c>
      <c r="E65" s="258" t="s">
        <v>174</v>
      </c>
      <c r="F65" s="258"/>
      <c r="G65" s="254"/>
      <c r="H65" s="255"/>
      <c r="I65" s="247"/>
      <c r="J65" s="74"/>
    </row>
    <row r="66" spans="1:10" ht="20.149999999999999" customHeight="1" x14ac:dyDescent="0.55000000000000004">
      <c r="A66" s="188"/>
      <c r="B66" s="69" t="s">
        <v>126</v>
      </c>
      <c r="C66" s="69"/>
      <c r="D66" s="153">
        <v>9710</v>
      </c>
      <c r="E66" s="258" t="s">
        <v>174</v>
      </c>
      <c r="F66" s="258"/>
      <c r="G66" s="254"/>
      <c r="H66" s="255"/>
      <c r="I66" s="247"/>
      <c r="J66" s="74"/>
    </row>
    <row r="67" spans="1:10" ht="20.149999999999999" customHeight="1" x14ac:dyDescent="0.55000000000000004">
      <c r="A67" s="188"/>
      <c r="B67" s="69" t="s">
        <v>18</v>
      </c>
      <c r="C67" s="69"/>
      <c r="D67" s="153">
        <v>1300</v>
      </c>
      <c r="E67" s="258" t="s">
        <v>174</v>
      </c>
      <c r="F67" s="258"/>
      <c r="G67" s="254"/>
      <c r="H67" s="255"/>
      <c r="I67" s="247"/>
      <c r="J67" s="74"/>
    </row>
    <row r="68" spans="1:10" ht="20.149999999999999" customHeight="1" x14ac:dyDescent="0.55000000000000004">
      <c r="A68" s="188"/>
      <c r="B68" s="69" t="s">
        <v>199</v>
      </c>
      <c r="C68" s="69"/>
      <c r="D68" s="153">
        <v>38900</v>
      </c>
      <c r="E68" s="258" t="s">
        <v>174</v>
      </c>
      <c r="F68" s="258"/>
      <c r="G68" s="254"/>
      <c r="H68" s="255"/>
      <c r="I68" s="247"/>
      <c r="J68" s="74"/>
    </row>
    <row r="69" spans="1:10" ht="20.149999999999999" customHeight="1" x14ac:dyDescent="0.55000000000000004">
      <c r="A69" s="188"/>
      <c r="B69" s="69" t="s">
        <v>182</v>
      </c>
      <c r="C69" s="69"/>
      <c r="D69" s="156">
        <v>1300</v>
      </c>
      <c r="E69" s="259" t="s">
        <v>157</v>
      </c>
      <c r="F69" s="259"/>
      <c r="G69" s="254"/>
      <c r="H69" s="255"/>
      <c r="I69" s="247"/>
      <c r="J69" s="74"/>
    </row>
    <row r="70" spans="1:10" ht="20.149999999999999" customHeight="1" x14ac:dyDescent="0.55000000000000004">
      <c r="A70" s="188"/>
      <c r="B70" s="69" t="s">
        <v>72</v>
      </c>
      <c r="C70" s="69"/>
      <c r="D70" s="153">
        <v>13000</v>
      </c>
      <c r="E70" s="258" t="s">
        <v>174</v>
      </c>
      <c r="F70" s="258"/>
      <c r="G70" s="256"/>
      <c r="H70" s="257"/>
      <c r="I70" s="247"/>
      <c r="J70" s="74"/>
    </row>
    <row r="71" spans="1:10" ht="20.149999999999999" customHeight="1" thickBot="1" x14ac:dyDescent="0.6">
      <c r="A71" s="188"/>
      <c r="B71" s="110" t="s">
        <v>200</v>
      </c>
      <c r="C71" s="110"/>
      <c r="D71" s="156">
        <v>4880</v>
      </c>
      <c r="E71" s="260" t="s">
        <v>157</v>
      </c>
      <c r="F71" s="260"/>
      <c r="G71" s="256"/>
      <c r="H71" s="257"/>
      <c r="I71" s="247"/>
      <c r="J71" s="74"/>
    </row>
    <row r="72" spans="1:10" ht="24.9" customHeight="1" x14ac:dyDescent="0.55000000000000004">
      <c r="A72" s="188"/>
      <c r="B72" s="239" t="s">
        <v>201</v>
      </c>
      <c r="C72" s="240"/>
      <c r="D72" s="193" t="s">
        <v>202</v>
      </c>
      <c r="E72" s="194"/>
      <c r="F72" s="194"/>
      <c r="G72" s="194"/>
      <c r="H72" s="194"/>
      <c r="I72" s="195"/>
      <c r="J72" s="74"/>
    </row>
    <row r="73" spans="1:10" ht="20.149999999999999" customHeight="1" thickBot="1" x14ac:dyDescent="0.6">
      <c r="A73" s="188"/>
      <c r="B73" s="241"/>
      <c r="C73" s="261"/>
      <c r="D73" s="91" t="s">
        <v>291</v>
      </c>
      <c r="E73" s="262" t="s">
        <v>86</v>
      </c>
      <c r="F73" s="263"/>
      <c r="G73" s="264" t="s">
        <v>267</v>
      </c>
      <c r="H73" s="265"/>
      <c r="I73" s="266"/>
    </row>
    <row r="74" spans="1:10" ht="20.149999999999999" customHeight="1" x14ac:dyDescent="0.55000000000000004">
      <c r="A74" s="188"/>
      <c r="B74" s="76" t="s">
        <v>203</v>
      </c>
      <c r="C74" s="77"/>
      <c r="D74" s="270">
        <v>9710</v>
      </c>
      <c r="E74" s="273" t="s">
        <v>174</v>
      </c>
      <c r="F74" s="274"/>
      <c r="G74" s="264"/>
      <c r="H74" s="265"/>
      <c r="I74" s="266"/>
    </row>
    <row r="75" spans="1:10" ht="20.149999999999999" customHeight="1" x14ac:dyDescent="0.55000000000000004">
      <c r="A75" s="188"/>
      <c r="B75" s="78" t="s">
        <v>83</v>
      </c>
      <c r="C75" s="79"/>
      <c r="D75" s="271"/>
      <c r="E75" s="202"/>
      <c r="F75" s="275"/>
      <c r="G75" s="264"/>
      <c r="H75" s="265"/>
      <c r="I75" s="266"/>
    </row>
    <row r="76" spans="1:10" ht="20.149999999999999" customHeight="1" x14ac:dyDescent="0.55000000000000004">
      <c r="A76" s="188"/>
      <c r="B76" s="70" t="s">
        <v>105</v>
      </c>
      <c r="C76" s="80"/>
      <c r="D76" s="271"/>
      <c r="E76" s="202"/>
      <c r="F76" s="275"/>
      <c r="G76" s="264"/>
      <c r="H76" s="265"/>
      <c r="I76" s="266"/>
    </row>
    <row r="77" spans="1:10" ht="20.149999999999999" customHeight="1" thickBot="1" x14ac:dyDescent="0.6">
      <c r="A77" s="188"/>
      <c r="B77" s="81" t="s">
        <v>198</v>
      </c>
      <c r="C77" s="82"/>
      <c r="D77" s="272"/>
      <c r="E77" s="276"/>
      <c r="F77" s="277"/>
      <c r="G77" s="267"/>
      <c r="H77" s="268"/>
      <c r="I77" s="269"/>
    </row>
    <row r="78" spans="1:10" ht="24.9" customHeight="1" thickBot="1" x14ac:dyDescent="0.6">
      <c r="A78" s="188"/>
      <c r="B78" s="286" t="s">
        <v>204</v>
      </c>
      <c r="C78" s="287"/>
      <c r="D78" s="287"/>
      <c r="E78" s="287"/>
      <c r="F78" s="287"/>
      <c r="G78" s="287"/>
      <c r="H78" s="287"/>
      <c r="I78" s="288"/>
    </row>
    <row r="79" spans="1:10" ht="20.149999999999999" customHeight="1" x14ac:dyDescent="0.55000000000000004">
      <c r="A79" s="188"/>
      <c r="B79" s="289"/>
      <c r="C79" s="83" t="s">
        <v>205</v>
      </c>
      <c r="D79" s="290" t="s">
        <v>206</v>
      </c>
      <c r="E79" s="291"/>
      <c r="F79" s="292" t="s">
        <v>291</v>
      </c>
      <c r="G79" s="293"/>
      <c r="H79" s="294" t="s">
        <v>207</v>
      </c>
      <c r="I79" s="295"/>
    </row>
    <row r="80" spans="1:10" ht="20.149999999999999" customHeight="1" x14ac:dyDescent="0.55000000000000004">
      <c r="A80" s="188"/>
      <c r="B80" s="289"/>
      <c r="C80" s="296" t="s">
        <v>268</v>
      </c>
      <c r="D80" s="98" t="s">
        <v>208</v>
      </c>
      <c r="E80" s="99"/>
      <c r="F80" s="299">
        <v>1300</v>
      </c>
      <c r="G80" s="299"/>
      <c r="H80" s="278" t="s">
        <v>209</v>
      </c>
      <c r="I80" s="279"/>
    </row>
    <row r="81" spans="1:9" ht="20.149999999999999" customHeight="1" x14ac:dyDescent="0.55000000000000004">
      <c r="A81" s="188"/>
      <c r="B81" s="289"/>
      <c r="C81" s="297"/>
      <c r="D81" s="300" t="s">
        <v>295</v>
      </c>
      <c r="E81" s="301"/>
      <c r="F81" s="299">
        <v>2600</v>
      </c>
      <c r="G81" s="299"/>
      <c r="H81" s="278" t="s">
        <v>209</v>
      </c>
      <c r="I81" s="279"/>
    </row>
    <row r="82" spans="1:9" ht="20.149999999999999" customHeight="1" x14ac:dyDescent="0.55000000000000004">
      <c r="A82" s="188"/>
      <c r="B82" s="289"/>
      <c r="C82" s="297"/>
      <c r="D82" s="78" t="s">
        <v>210</v>
      </c>
      <c r="E82" s="84"/>
      <c r="F82" s="280">
        <v>1300</v>
      </c>
      <c r="G82" s="280"/>
      <c r="H82" s="281" t="s">
        <v>209</v>
      </c>
      <c r="I82" s="282"/>
    </row>
    <row r="83" spans="1:9" ht="20.149999999999999" customHeight="1" thickBot="1" x14ac:dyDescent="0.6">
      <c r="A83" s="188"/>
      <c r="B83" s="289"/>
      <c r="C83" s="298"/>
      <c r="D83" s="283" t="s">
        <v>296</v>
      </c>
      <c r="E83" s="284"/>
      <c r="F83" s="285">
        <v>2600</v>
      </c>
      <c r="G83" s="285"/>
      <c r="H83" s="196" t="s">
        <v>209</v>
      </c>
      <c r="I83" s="197"/>
    </row>
    <row r="84" spans="1:9" ht="20.149999999999999" customHeight="1" x14ac:dyDescent="0.55000000000000004">
      <c r="A84" s="188"/>
      <c r="B84" s="289"/>
      <c r="C84" s="302" t="s">
        <v>297</v>
      </c>
      <c r="D84" s="303" t="s">
        <v>211</v>
      </c>
      <c r="E84" s="304"/>
      <c r="F84" s="292" t="s">
        <v>291</v>
      </c>
      <c r="G84" s="293"/>
      <c r="H84" s="294" t="s">
        <v>207</v>
      </c>
      <c r="I84" s="295"/>
    </row>
    <row r="85" spans="1:9" ht="20.149999999999999" customHeight="1" x14ac:dyDescent="0.55000000000000004">
      <c r="A85" s="188"/>
      <c r="B85" s="289"/>
      <c r="C85" s="297"/>
      <c r="D85" s="300" t="s">
        <v>70</v>
      </c>
      <c r="E85" s="301"/>
      <c r="F85" s="299">
        <v>800</v>
      </c>
      <c r="G85" s="299"/>
      <c r="H85" s="278" t="s">
        <v>209</v>
      </c>
      <c r="I85" s="279"/>
    </row>
    <row r="86" spans="1:9" ht="20.149999999999999" customHeight="1" thickBot="1" x14ac:dyDescent="0.6">
      <c r="A86" s="188"/>
      <c r="B86" s="289"/>
      <c r="C86" s="298"/>
      <c r="D86" s="305" t="s">
        <v>84</v>
      </c>
      <c r="E86" s="306"/>
      <c r="F86" s="285">
        <v>800</v>
      </c>
      <c r="G86" s="285"/>
      <c r="H86" s="196" t="s">
        <v>209</v>
      </c>
      <c r="I86" s="197"/>
    </row>
    <row r="87" spans="1:9" ht="20.149999999999999" customHeight="1" x14ac:dyDescent="0.55000000000000004">
      <c r="A87" s="188"/>
      <c r="B87" s="289"/>
      <c r="C87" s="302" t="s">
        <v>212</v>
      </c>
      <c r="D87" s="303" t="s">
        <v>211</v>
      </c>
      <c r="E87" s="304"/>
      <c r="F87" s="292" t="s">
        <v>291</v>
      </c>
      <c r="G87" s="293"/>
      <c r="H87" s="294" t="s">
        <v>207</v>
      </c>
      <c r="I87" s="295"/>
    </row>
    <row r="88" spans="1:9" ht="20.149999999999999" customHeight="1" x14ac:dyDescent="0.55000000000000004">
      <c r="A88" s="188"/>
      <c r="B88" s="289"/>
      <c r="C88" s="297"/>
      <c r="D88" s="98" t="s">
        <v>76</v>
      </c>
      <c r="E88" s="99"/>
      <c r="F88" s="299">
        <v>3820</v>
      </c>
      <c r="G88" s="299"/>
      <c r="H88" s="278" t="s">
        <v>174</v>
      </c>
      <c r="I88" s="279"/>
    </row>
    <row r="89" spans="1:9" ht="20.149999999999999" customHeight="1" x14ac:dyDescent="0.55000000000000004">
      <c r="A89" s="188"/>
      <c r="B89" s="289"/>
      <c r="C89" s="297"/>
      <c r="D89" s="70" t="s">
        <v>128</v>
      </c>
      <c r="E89" s="72"/>
      <c r="F89" s="307">
        <v>3820</v>
      </c>
      <c r="G89" s="307"/>
      <c r="H89" s="204" t="s">
        <v>174</v>
      </c>
      <c r="I89" s="205"/>
    </row>
    <row r="90" spans="1:9" ht="20.149999999999999" customHeight="1" x14ac:dyDescent="0.55000000000000004">
      <c r="A90" s="188"/>
      <c r="B90" s="289"/>
      <c r="C90" s="297"/>
      <c r="D90" s="98" t="s">
        <v>5</v>
      </c>
      <c r="E90" s="99"/>
      <c r="F90" s="299">
        <v>3820</v>
      </c>
      <c r="G90" s="299"/>
      <c r="H90" s="278" t="s">
        <v>174</v>
      </c>
      <c r="I90" s="279"/>
    </row>
    <row r="91" spans="1:9" ht="20.149999999999999" customHeight="1" x14ac:dyDescent="0.55000000000000004">
      <c r="A91" s="188"/>
      <c r="B91" s="289"/>
      <c r="C91" s="297"/>
      <c r="D91" s="70" t="s">
        <v>173</v>
      </c>
      <c r="E91" s="72"/>
      <c r="F91" s="307">
        <v>3820</v>
      </c>
      <c r="G91" s="307"/>
      <c r="H91" s="204" t="s">
        <v>174</v>
      </c>
      <c r="I91" s="205"/>
    </row>
    <row r="92" spans="1:9" ht="20.149999999999999" customHeight="1" x14ac:dyDescent="0.55000000000000004">
      <c r="A92" s="188"/>
      <c r="B92" s="289"/>
      <c r="C92" s="297"/>
      <c r="D92" s="98" t="s">
        <v>177</v>
      </c>
      <c r="E92" s="99"/>
      <c r="F92" s="299">
        <v>3820</v>
      </c>
      <c r="G92" s="299"/>
      <c r="H92" s="278" t="s">
        <v>174</v>
      </c>
      <c r="I92" s="279"/>
    </row>
    <row r="93" spans="1:9" ht="20.149999999999999" customHeight="1" x14ac:dyDescent="0.55000000000000004">
      <c r="A93" s="188"/>
      <c r="B93" s="289"/>
      <c r="C93" s="297"/>
      <c r="D93" s="70" t="s">
        <v>178</v>
      </c>
      <c r="E93" s="72"/>
      <c r="F93" s="307">
        <v>3820</v>
      </c>
      <c r="G93" s="307"/>
      <c r="H93" s="204" t="s">
        <v>174</v>
      </c>
      <c r="I93" s="205"/>
    </row>
    <row r="94" spans="1:9" ht="20.149999999999999" customHeight="1" x14ac:dyDescent="0.55000000000000004">
      <c r="A94" s="188"/>
      <c r="B94" s="289"/>
      <c r="C94" s="297"/>
      <c r="D94" s="98" t="s">
        <v>213</v>
      </c>
      <c r="E94" s="99"/>
      <c r="F94" s="299">
        <v>3820</v>
      </c>
      <c r="G94" s="299"/>
      <c r="H94" s="278" t="s">
        <v>174</v>
      </c>
      <c r="I94" s="279"/>
    </row>
    <row r="95" spans="1:9" ht="20.149999999999999" customHeight="1" x14ac:dyDescent="0.55000000000000004">
      <c r="A95" s="188"/>
      <c r="B95" s="289"/>
      <c r="C95" s="297"/>
      <c r="D95" s="70" t="s">
        <v>214</v>
      </c>
      <c r="E95" s="72"/>
      <c r="F95" s="307">
        <v>3820</v>
      </c>
      <c r="G95" s="307"/>
      <c r="H95" s="204" t="s">
        <v>174</v>
      </c>
      <c r="I95" s="205"/>
    </row>
    <row r="96" spans="1:9" ht="20.149999999999999" customHeight="1" x14ac:dyDescent="0.55000000000000004">
      <c r="A96" s="188"/>
      <c r="B96" s="289"/>
      <c r="C96" s="297"/>
      <c r="D96" s="98" t="s">
        <v>215</v>
      </c>
      <c r="E96" s="99"/>
      <c r="F96" s="299">
        <v>3820</v>
      </c>
      <c r="G96" s="299"/>
      <c r="H96" s="278" t="s">
        <v>174</v>
      </c>
      <c r="I96" s="279"/>
    </row>
    <row r="97" spans="1:9" ht="20.149999999999999" customHeight="1" x14ac:dyDescent="0.55000000000000004">
      <c r="A97" s="188"/>
      <c r="B97" s="289"/>
      <c r="C97" s="297"/>
      <c r="D97" s="70" t="s">
        <v>216</v>
      </c>
      <c r="E97" s="72"/>
      <c r="F97" s="307">
        <v>3820</v>
      </c>
      <c r="G97" s="307"/>
      <c r="H97" s="204" t="s">
        <v>174</v>
      </c>
      <c r="I97" s="205"/>
    </row>
    <row r="98" spans="1:9" ht="20.149999999999999" customHeight="1" x14ac:dyDescent="0.55000000000000004">
      <c r="A98" s="188"/>
      <c r="B98" s="289"/>
      <c r="C98" s="297"/>
      <c r="D98" s="70" t="s">
        <v>15</v>
      </c>
      <c r="E98" s="72"/>
      <c r="F98" s="307">
        <v>3820</v>
      </c>
      <c r="G98" s="307"/>
      <c r="H98" s="204" t="s">
        <v>174</v>
      </c>
      <c r="I98" s="205"/>
    </row>
    <row r="99" spans="1:9" ht="20.149999999999999" customHeight="1" x14ac:dyDescent="0.55000000000000004">
      <c r="A99" s="188"/>
      <c r="B99" s="289"/>
      <c r="C99" s="297"/>
      <c r="D99" s="70" t="s">
        <v>129</v>
      </c>
      <c r="E99" s="72"/>
      <c r="F99" s="307">
        <v>3820</v>
      </c>
      <c r="G99" s="307"/>
      <c r="H99" s="204" t="s">
        <v>174</v>
      </c>
      <c r="I99" s="205"/>
    </row>
    <row r="100" spans="1:9" ht="20.149999999999999" customHeight="1" x14ac:dyDescent="0.55000000000000004">
      <c r="A100" s="188"/>
      <c r="B100" s="289"/>
      <c r="C100" s="297"/>
      <c r="D100" s="70" t="s">
        <v>85</v>
      </c>
      <c r="E100" s="72"/>
      <c r="F100" s="307">
        <v>3820</v>
      </c>
      <c r="G100" s="307"/>
      <c r="H100" s="204" t="s">
        <v>174</v>
      </c>
      <c r="I100" s="205"/>
    </row>
    <row r="101" spans="1:9" ht="20.149999999999999" customHeight="1" x14ac:dyDescent="0.55000000000000004">
      <c r="A101" s="188"/>
      <c r="B101" s="289"/>
      <c r="C101" s="297"/>
      <c r="D101" s="98" t="s">
        <v>183</v>
      </c>
      <c r="E101" s="99"/>
      <c r="F101" s="299">
        <v>3820</v>
      </c>
      <c r="G101" s="299"/>
      <c r="H101" s="278" t="s">
        <v>174</v>
      </c>
      <c r="I101" s="279"/>
    </row>
    <row r="102" spans="1:9" ht="20.149999999999999" customHeight="1" thickBot="1" x14ac:dyDescent="0.6">
      <c r="A102" s="188"/>
      <c r="B102" s="289"/>
      <c r="C102" s="298"/>
      <c r="D102" s="81" t="s">
        <v>78</v>
      </c>
      <c r="E102" s="85"/>
      <c r="F102" s="285">
        <v>3820</v>
      </c>
      <c r="G102" s="285"/>
      <c r="H102" s="196" t="s">
        <v>174</v>
      </c>
      <c r="I102" s="197"/>
    </row>
    <row r="103" spans="1:9" ht="20.149999999999999" customHeight="1" x14ac:dyDescent="0.55000000000000004">
      <c r="A103" s="188"/>
      <c r="B103" s="289"/>
      <c r="C103" s="321" t="s">
        <v>217</v>
      </c>
      <c r="D103" s="303" t="s">
        <v>211</v>
      </c>
      <c r="E103" s="304"/>
      <c r="F103" s="292" t="s">
        <v>291</v>
      </c>
      <c r="G103" s="293"/>
      <c r="H103" s="294" t="s">
        <v>207</v>
      </c>
      <c r="I103" s="295"/>
    </row>
    <row r="104" spans="1:9" ht="20.149999999999999" customHeight="1" x14ac:dyDescent="0.55000000000000004">
      <c r="A104" s="188"/>
      <c r="B104" s="289"/>
      <c r="C104" s="322"/>
      <c r="D104" s="98" t="s">
        <v>80</v>
      </c>
      <c r="E104" s="111"/>
      <c r="F104" s="299">
        <v>1130</v>
      </c>
      <c r="G104" s="299"/>
      <c r="H104" s="278" t="s">
        <v>218</v>
      </c>
      <c r="I104" s="279"/>
    </row>
    <row r="105" spans="1:9" ht="20.149999999999999" customHeight="1" x14ac:dyDescent="0.55000000000000004">
      <c r="A105" s="188"/>
      <c r="B105" s="289"/>
      <c r="C105" s="322"/>
      <c r="D105" s="70" t="s">
        <v>120</v>
      </c>
      <c r="E105" s="112"/>
      <c r="F105" s="307">
        <v>1130</v>
      </c>
      <c r="G105" s="307"/>
      <c r="H105" s="204" t="s">
        <v>218</v>
      </c>
      <c r="I105" s="205"/>
    </row>
    <row r="106" spans="1:9" ht="20.149999999999999" customHeight="1" x14ac:dyDescent="0.55000000000000004">
      <c r="A106" s="188"/>
      <c r="B106" s="289"/>
      <c r="C106" s="322"/>
      <c r="D106" s="98" t="s">
        <v>219</v>
      </c>
      <c r="E106" s="111"/>
      <c r="F106" s="299">
        <v>1130</v>
      </c>
      <c r="G106" s="299"/>
      <c r="H106" s="278" t="s">
        <v>218</v>
      </c>
      <c r="I106" s="279"/>
    </row>
    <row r="107" spans="1:9" ht="20.149999999999999" customHeight="1" x14ac:dyDescent="0.55000000000000004">
      <c r="A107" s="188"/>
      <c r="B107" s="289"/>
      <c r="C107" s="322"/>
      <c r="D107" s="70" t="s">
        <v>81</v>
      </c>
      <c r="E107" s="112"/>
      <c r="F107" s="307">
        <v>1130</v>
      </c>
      <c r="G107" s="307"/>
      <c r="H107" s="204" t="s">
        <v>218</v>
      </c>
      <c r="I107" s="205"/>
    </row>
    <row r="108" spans="1:9" ht="20.149999999999999" customHeight="1" x14ac:dyDescent="0.55000000000000004">
      <c r="A108" s="188"/>
      <c r="B108" s="289"/>
      <c r="C108" s="322"/>
      <c r="D108" s="70" t="s">
        <v>83</v>
      </c>
      <c r="E108" s="112"/>
      <c r="F108" s="307">
        <v>1130</v>
      </c>
      <c r="G108" s="307"/>
      <c r="H108" s="204" t="s">
        <v>218</v>
      </c>
      <c r="I108" s="205"/>
    </row>
    <row r="109" spans="1:9" ht="20.149999999999999" customHeight="1" thickBot="1" x14ac:dyDescent="0.6">
      <c r="A109" s="188"/>
      <c r="B109" s="289"/>
      <c r="C109" s="323"/>
      <c r="D109" s="81" t="s">
        <v>105</v>
      </c>
      <c r="E109" s="113"/>
      <c r="F109" s="285">
        <v>1130</v>
      </c>
      <c r="G109" s="285"/>
      <c r="H109" s="196" t="s">
        <v>218</v>
      </c>
      <c r="I109" s="197"/>
    </row>
    <row r="110" spans="1:9" ht="24.9" customHeight="1" thickBot="1" x14ac:dyDescent="0.6">
      <c r="A110" s="188"/>
      <c r="B110" s="286" t="s">
        <v>220</v>
      </c>
      <c r="C110" s="308"/>
      <c r="D110" s="308"/>
      <c r="E110" s="308"/>
      <c r="F110" s="309"/>
      <c r="G110" s="310"/>
      <c r="H110" s="311"/>
      <c r="I110" s="312"/>
    </row>
    <row r="111" spans="1:9" ht="20.149999999999999" customHeight="1" x14ac:dyDescent="0.55000000000000004">
      <c r="A111" s="188"/>
      <c r="B111" s="316"/>
      <c r="C111" s="114" t="s">
        <v>221</v>
      </c>
      <c r="D111" s="115" t="s">
        <v>291</v>
      </c>
      <c r="E111" s="317" t="s">
        <v>86</v>
      </c>
      <c r="F111" s="318"/>
      <c r="G111" s="310"/>
      <c r="H111" s="311"/>
      <c r="I111" s="312"/>
    </row>
    <row r="112" spans="1:9" ht="20.149999999999999" customHeight="1" x14ac:dyDescent="0.55000000000000004">
      <c r="A112" s="188"/>
      <c r="B112" s="316"/>
      <c r="C112" s="116" t="s">
        <v>222</v>
      </c>
      <c r="D112" s="159">
        <v>6110</v>
      </c>
      <c r="E112" s="202" t="s">
        <v>223</v>
      </c>
      <c r="F112" s="275"/>
      <c r="G112" s="310"/>
      <c r="H112" s="311"/>
      <c r="I112" s="312"/>
    </row>
    <row r="113" spans="1:9" ht="20.149999999999999" customHeight="1" x14ac:dyDescent="0.55000000000000004">
      <c r="A113" s="188"/>
      <c r="B113" s="316"/>
      <c r="C113" s="117" t="s">
        <v>224</v>
      </c>
      <c r="D113" s="159">
        <v>5000</v>
      </c>
      <c r="E113" s="202" t="s">
        <v>223</v>
      </c>
      <c r="F113" s="275"/>
      <c r="G113" s="310"/>
      <c r="H113" s="311"/>
      <c r="I113" s="312"/>
    </row>
    <row r="114" spans="1:9" ht="20.149999999999999" customHeight="1" thickBot="1" x14ac:dyDescent="0.6">
      <c r="A114" s="188"/>
      <c r="B114" s="316"/>
      <c r="C114" s="101" t="s">
        <v>225</v>
      </c>
      <c r="D114" s="160">
        <v>4890</v>
      </c>
      <c r="E114" s="319" t="s">
        <v>226</v>
      </c>
      <c r="F114" s="320"/>
      <c r="G114" s="313"/>
      <c r="H114" s="314"/>
      <c r="I114" s="315"/>
    </row>
    <row r="115" spans="1:9" ht="24" customHeight="1" x14ac:dyDescent="0.55000000000000004">
      <c r="A115" s="188"/>
      <c r="B115" s="191" t="s">
        <v>169</v>
      </c>
      <c r="C115" s="324"/>
      <c r="D115" s="193" t="s">
        <v>227</v>
      </c>
      <c r="E115" s="194"/>
      <c r="F115" s="195"/>
      <c r="G115" s="193" t="s">
        <v>228</v>
      </c>
      <c r="H115" s="194"/>
      <c r="I115" s="195"/>
    </row>
    <row r="116" spans="1:9" ht="24" customHeight="1" thickBot="1" x14ac:dyDescent="0.6">
      <c r="A116" s="188"/>
      <c r="B116" s="192"/>
      <c r="C116" s="325"/>
      <c r="D116" s="68" t="s">
        <v>290</v>
      </c>
      <c r="E116" s="196" t="s">
        <v>86</v>
      </c>
      <c r="F116" s="197"/>
      <c r="G116" s="68" t="s">
        <v>290</v>
      </c>
      <c r="H116" s="196" t="s">
        <v>86</v>
      </c>
      <c r="I116" s="197"/>
    </row>
    <row r="117" spans="1:9" ht="20.149999999999999" customHeight="1" x14ac:dyDescent="0.55000000000000004">
      <c r="A117" s="188"/>
      <c r="B117" s="118" t="s">
        <v>76</v>
      </c>
      <c r="C117" s="118"/>
      <c r="D117" s="161">
        <v>1230</v>
      </c>
      <c r="E117" s="326" t="s">
        <v>171</v>
      </c>
      <c r="F117" s="327"/>
      <c r="G117" s="161">
        <v>458</v>
      </c>
      <c r="H117" s="326" t="s">
        <v>171</v>
      </c>
      <c r="I117" s="327"/>
    </row>
    <row r="118" spans="1:9" ht="20.149999999999999" customHeight="1" x14ac:dyDescent="0.55000000000000004">
      <c r="A118" s="188"/>
      <c r="B118" s="118" t="s">
        <v>229</v>
      </c>
      <c r="C118" s="47"/>
      <c r="D118" s="119"/>
      <c r="E118" s="212"/>
      <c r="F118" s="213"/>
      <c r="G118" s="162">
        <v>458</v>
      </c>
      <c r="H118" s="214" t="s">
        <v>171</v>
      </c>
      <c r="I118" s="215"/>
    </row>
    <row r="119" spans="1:9" ht="20.149999999999999" customHeight="1" x14ac:dyDescent="0.55000000000000004">
      <c r="A119" s="188"/>
      <c r="B119" s="69" t="s">
        <v>128</v>
      </c>
      <c r="C119" s="69"/>
      <c r="D119" s="120"/>
      <c r="E119" s="210"/>
      <c r="F119" s="211"/>
      <c r="G119" s="158">
        <v>458</v>
      </c>
      <c r="H119" s="202" t="s">
        <v>171</v>
      </c>
      <c r="I119" s="203"/>
    </row>
    <row r="120" spans="1:9" ht="20.149999999999999" customHeight="1" x14ac:dyDescent="0.55000000000000004">
      <c r="A120" s="188"/>
      <c r="B120" s="75" t="s">
        <v>106</v>
      </c>
      <c r="D120" s="120"/>
      <c r="E120" s="210"/>
      <c r="F120" s="211"/>
      <c r="G120" s="158">
        <v>458</v>
      </c>
      <c r="H120" s="202" t="s">
        <v>171</v>
      </c>
      <c r="I120" s="203"/>
    </row>
    <row r="121" spans="1:9" ht="20.149999999999999" customHeight="1" x14ac:dyDescent="0.55000000000000004">
      <c r="A121" s="188"/>
      <c r="B121" s="97" t="s">
        <v>3</v>
      </c>
      <c r="C121" s="97"/>
      <c r="D121" s="157">
        <v>1230</v>
      </c>
      <c r="E121" s="278" t="s">
        <v>230</v>
      </c>
      <c r="F121" s="279"/>
      <c r="G121" s="162">
        <v>458</v>
      </c>
      <c r="H121" s="214" t="s">
        <v>171</v>
      </c>
      <c r="I121" s="215"/>
    </row>
    <row r="122" spans="1:9" ht="20.149999999999999" customHeight="1" x14ac:dyDescent="0.55000000000000004">
      <c r="A122" s="188"/>
      <c r="B122" s="69" t="s">
        <v>172</v>
      </c>
      <c r="C122" s="69"/>
      <c r="D122" s="104"/>
      <c r="E122" s="210"/>
      <c r="F122" s="211"/>
      <c r="G122" s="153">
        <v>229</v>
      </c>
      <c r="H122" s="202" t="s">
        <v>171</v>
      </c>
      <c r="I122" s="203"/>
    </row>
    <row r="123" spans="1:9" ht="20.149999999999999" customHeight="1" x14ac:dyDescent="0.55000000000000004">
      <c r="A123" s="188"/>
      <c r="B123" s="97" t="s">
        <v>5</v>
      </c>
      <c r="C123" s="97"/>
      <c r="D123" s="157">
        <v>1230</v>
      </c>
      <c r="E123" s="278" t="s">
        <v>230</v>
      </c>
      <c r="F123" s="279"/>
      <c r="G123" s="162">
        <v>458</v>
      </c>
      <c r="H123" s="214" t="s">
        <v>171</v>
      </c>
      <c r="I123" s="215"/>
    </row>
    <row r="124" spans="1:9" ht="20.149999999999999" customHeight="1" x14ac:dyDescent="0.55000000000000004">
      <c r="A124" s="188"/>
      <c r="B124" s="69" t="s">
        <v>173</v>
      </c>
      <c r="C124" s="69"/>
      <c r="D124" s="104"/>
      <c r="E124" s="210"/>
      <c r="F124" s="211"/>
      <c r="G124" s="158">
        <v>458</v>
      </c>
      <c r="H124" s="202" t="s">
        <v>171</v>
      </c>
      <c r="I124" s="203"/>
    </row>
    <row r="125" spans="1:9" ht="20.149999999999999" customHeight="1" x14ac:dyDescent="0.55000000000000004">
      <c r="A125" s="188"/>
      <c r="B125" s="97" t="s">
        <v>175</v>
      </c>
      <c r="C125" s="97"/>
      <c r="D125" s="328" t="s">
        <v>231</v>
      </c>
      <c r="E125" s="329"/>
      <c r="F125" s="330"/>
      <c r="G125" s="162">
        <v>458</v>
      </c>
      <c r="H125" s="214" t="s">
        <v>171</v>
      </c>
      <c r="I125" s="215"/>
    </row>
    <row r="126" spans="1:9" ht="20.149999999999999" customHeight="1" x14ac:dyDescent="0.55000000000000004">
      <c r="A126" s="188"/>
      <c r="B126" s="69" t="s">
        <v>176</v>
      </c>
      <c r="C126" s="69"/>
      <c r="D126" s="104"/>
      <c r="E126" s="210"/>
      <c r="F126" s="211"/>
      <c r="G126" s="158">
        <v>458</v>
      </c>
      <c r="H126" s="202" t="s">
        <v>171</v>
      </c>
      <c r="I126" s="203"/>
    </row>
    <row r="127" spans="1:9" ht="20.149999999999999" customHeight="1" x14ac:dyDescent="0.55000000000000004">
      <c r="A127" s="188"/>
      <c r="B127" s="97" t="s">
        <v>215</v>
      </c>
      <c r="C127" s="97"/>
      <c r="D127" s="157">
        <v>1230</v>
      </c>
      <c r="E127" s="278" t="s">
        <v>230</v>
      </c>
      <c r="F127" s="279"/>
      <c r="G127" s="121"/>
      <c r="H127" s="212"/>
      <c r="I127" s="213"/>
    </row>
    <row r="128" spans="1:9" ht="20.149999999999999" customHeight="1" x14ac:dyDescent="0.55000000000000004">
      <c r="A128" s="188"/>
      <c r="B128" s="69" t="s">
        <v>216</v>
      </c>
      <c r="C128" s="69"/>
      <c r="D128" s="104"/>
      <c r="E128" s="210"/>
      <c r="F128" s="211"/>
      <c r="G128" s="122"/>
      <c r="H128" s="210"/>
      <c r="I128" s="211"/>
    </row>
    <row r="129" spans="1:9" ht="20.149999999999999" customHeight="1" x14ac:dyDescent="0.55000000000000004">
      <c r="A129" s="188"/>
      <c r="B129" s="98" t="s">
        <v>177</v>
      </c>
      <c r="C129" s="97"/>
      <c r="D129" s="157">
        <v>1230</v>
      </c>
      <c r="E129" s="278" t="s">
        <v>230</v>
      </c>
      <c r="F129" s="279"/>
      <c r="G129" s="162">
        <v>458</v>
      </c>
      <c r="H129" s="214" t="s">
        <v>171</v>
      </c>
      <c r="I129" s="215"/>
    </row>
    <row r="130" spans="1:9" ht="20.149999999999999" customHeight="1" x14ac:dyDescent="0.55000000000000004">
      <c r="A130" s="188"/>
      <c r="B130" s="70" t="s">
        <v>178</v>
      </c>
      <c r="C130" s="69"/>
      <c r="D130" s="104"/>
      <c r="E130" s="210"/>
      <c r="F130" s="211"/>
      <c r="G130" s="158">
        <v>458</v>
      </c>
      <c r="H130" s="202" t="s">
        <v>171</v>
      </c>
      <c r="I130" s="203"/>
    </row>
    <row r="131" spans="1:9" ht="20.149999999999999" customHeight="1" x14ac:dyDescent="0.55000000000000004">
      <c r="A131" s="188"/>
      <c r="B131" s="69" t="s">
        <v>179</v>
      </c>
      <c r="C131" s="69"/>
      <c r="D131" s="104"/>
      <c r="E131" s="210"/>
      <c r="F131" s="211"/>
      <c r="G131" s="153">
        <v>229</v>
      </c>
      <c r="H131" s="202" t="s">
        <v>171</v>
      </c>
      <c r="I131" s="203"/>
    </row>
    <row r="132" spans="1:9" ht="20.149999999999999" customHeight="1" x14ac:dyDescent="0.55000000000000004">
      <c r="A132" s="188"/>
      <c r="B132" s="69" t="s">
        <v>77</v>
      </c>
      <c r="C132" s="71"/>
      <c r="D132" s="104"/>
      <c r="E132" s="210"/>
      <c r="F132" s="211"/>
      <c r="G132" s="153">
        <v>7630</v>
      </c>
      <c r="H132" s="204" t="s">
        <v>174</v>
      </c>
      <c r="I132" s="205"/>
    </row>
    <row r="133" spans="1:9" ht="20.149999999999999" customHeight="1" x14ac:dyDescent="0.55000000000000004">
      <c r="A133" s="188"/>
      <c r="B133" s="69" t="s">
        <v>129</v>
      </c>
      <c r="C133" s="69"/>
      <c r="D133" s="104"/>
      <c r="E133" s="210"/>
      <c r="F133" s="211"/>
      <c r="G133" s="158">
        <v>458</v>
      </c>
      <c r="H133" s="202" t="s">
        <v>180</v>
      </c>
      <c r="I133" s="203"/>
    </row>
    <row r="134" spans="1:9" ht="20.149999999999999" customHeight="1" x14ac:dyDescent="0.55000000000000004">
      <c r="A134" s="188"/>
      <c r="B134" s="123" t="s">
        <v>15</v>
      </c>
      <c r="C134" s="123"/>
      <c r="D134" s="104"/>
      <c r="E134" s="210"/>
      <c r="F134" s="211"/>
      <c r="G134" s="158">
        <v>458</v>
      </c>
      <c r="H134" s="202" t="s">
        <v>171</v>
      </c>
      <c r="I134" s="203"/>
    </row>
    <row r="135" spans="1:9" ht="20.149999999999999" customHeight="1" x14ac:dyDescent="0.55000000000000004">
      <c r="A135" s="188"/>
      <c r="B135" s="69" t="s">
        <v>85</v>
      </c>
      <c r="C135" s="69"/>
      <c r="D135" s="104"/>
      <c r="E135" s="210"/>
      <c r="F135" s="211"/>
      <c r="G135" s="158">
        <v>458</v>
      </c>
      <c r="H135" s="204" t="s">
        <v>180</v>
      </c>
      <c r="I135" s="205"/>
    </row>
    <row r="136" spans="1:9" ht="20.149999999999999" customHeight="1" x14ac:dyDescent="0.55000000000000004">
      <c r="A136" s="188"/>
      <c r="B136" s="69" t="s">
        <v>72</v>
      </c>
      <c r="C136" s="69"/>
      <c r="D136" s="104"/>
      <c r="E136" s="210"/>
      <c r="F136" s="211"/>
      <c r="G136" s="155">
        <v>2290</v>
      </c>
      <c r="H136" s="204" t="s">
        <v>174</v>
      </c>
      <c r="I136" s="205"/>
    </row>
    <row r="137" spans="1:9" ht="20.149999999999999" customHeight="1" x14ac:dyDescent="0.55000000000000004">
      <c r="A137" s="188"/>
      <c r="B137" s="98" t="s">
        <v>183</v>
      </c>
      <c r="C137" s="97"/>
      <c r="D137" s="107"/>
      <c r="E137" s="212"/>
      <c r="F137" s="213"/>
      <c r="G137" s="157">
        <v>458</v>
      </c>
      <c r="H137" s="214" t="s">
        <v>171</v>
      </c>
      <c r="I137" s="215"/>
    </row>
    <row r="138" spans="1:9" ht="20.149999999999999" customHeight="1" thickBot="1" x14ac:dyDescent="0.6">
      <c r="A138" s="188"/>
      <c r="B138" s="124" t="s">
        <v>78</v>
      </c>
      <c r="C138" s="110"/>
      <c r="D138" s="125"/>
      <c r="E138" s="331"/>
      <c r="F138" s="332"/>
      <c r="G138" s="163">
        <v>458</v>
      </c>
      <c r="H138" s="276" t="s">
        <v>171</v>
      </c>
      <c r="I138" s="333"/>
    </row>
    <row r="139" spans="1:9" ht="24.9" customHeight="1" thickBot="1" x14ac:dyDescent="0.6">
      <c r="A139" s="188"/>
      <c r="B139" s="334" t="s">
        <v>232</v>
      </c>
      <c r="C139" s="324"/>
      <c r="D139" s="286" t="s">
        <v>233</v>
      </c>
      <c r="E139" s="287"/>
      <c r="F139" s="288"/>
      <c r="G139" s="336"/>
      <c r="H139" s="337"/>
      <c r="I139" s="338"/>
    </row>
    <row r="140" spans="1:9" ht="20.149999999999999" customHeight="1" thickBot="1" x14ac:dyDescent="0.6">
      <c r="A140" s="188"/>
      <c r="B140" s="335"/>
      <c r="C140" s="325"/>
      <c r="D140" s="339" t="s">
        <v>185</v>
      </c>
      <c r="E140" s="340"/>
      <c r="F140" s="341"/>
      <c r="G140" s="310"/>
      <c r="H140" s="311"/>
      <c r="I140" s="312"/>
    </row>
    <row r="141" spans="1:9" ht="20.149999999999999" customHeight="1" x14ac:dyDescent="0.55000000000000004">
      <c r="A141" s="188"/>
      <c r="B141" s="118" t="s">
        <v>76</v>
      </c>
      <c r="C141" s="118"/>
      <c r="D141" s="342" t="s">
        <v>234</v>
      </c>
      <c r="E141" s="343"/>
      <c r="F141" s="344"/>
      <c r="G141" s="310"/>
      <c r="H141" s="311"/>
      <c r="I141" s="312"/>
    </row>
    <row r="142" spans="1:9" ht="20.149999999999999" customHeight="1" x14ac:dyDescent="0.55000000000000004">
      <c r="A142" s="188"/>
      <c r="B142" s="69" t="s">
        <v>128</v>
      </c>
      <c r="C142" s="69"/>
      <c r="D142" s="345"/>
      <c r="E142" s="346"/>
      <c r="F142" s="347"/>
      <c r="G142" s="310"/>
      <c r="H142" s="311"/>
      <c r="I142" s="312"/>
    </row>
    <row r="143" spans="1:9" ht="20.149999999999999" customHeight="1" x14ac:dyDescent="0.55000000000000004">
      <c r="A143" s="188"/>
      <c r="B143" s="97" t="s">
        <v>5</v>
      </c>
      <c r="C143" s="97"/>
      <c r="D143" s="348"/>
      <c r="E143" s="349"/>
      <c r="F143" s="350"/>
      <c r="G143" s="310"/>
      <c r="H143" s="311"/>
      <c r="I143" s="312"/>
    </row>
    <row r="144" spans="1:9" ht="20.149999999999999" customHeight="1" x14ac:dyDescent="0.55000000000000004">
      <c r="A144" s="188"/>
      <c r="B144" s="69" t="s">
        <v>173</v>
      </c>
      <c r="C144" s="69"/>
      <c r="D144" s="348"/>
      <c r="E144" s="349"/>
      <c r="F144" s="350"/>
      <c r="G144" s="310"/>
      <c r="H144" s="311"/>
      <c r="I144" s="312"/>
    </row>
    <row r="145" spans="1:10" ht="20.149999999999999" customHeight="1" x14ac:dyDescent="0.55000000000000004">
      <c r="A145" s="188"/>
      <c r="B145" s="98" t="s">
        <v>177</v>
      </c>
      <c r="C145" s="97"/>
      <c r="D145" s="348"/>
      <c r="E145" s="349"/>
      <c r="F145" s="350"/>
      <c r="G145" s="310"/>
      <c r="H145" s="311"/>
      <c r="I145" s="312"/>
    </row>
    <row r="146" spans="1:10" ht="20.149999999999999" customHeight="1" x14ac:dyDescent="0.55000000000000004">
      <c r="A146" s="188"/>
      <c r="B146" s="70" t="s">
        <v>178</v>
      </c>
      <c r="C146" s="69"/>
      <c r="D146" s="348"/>
      <c r="E146" s="349"/>
      <c r="F146" s="350"/>
      <c r="G146" s="310"/>
      <c r="H146" s="311"/>
      <c r="I146" s="312"/>
    </row>
    <row r="147" spans="1:10" ht="20.149999999999999" customHeight="1" x14ac:dyDescent="0.55000000000000004">
      <c r="A147" s="188"/>
      <c r="B147" s="97" t="s">
        <v>175</v>
      </c>
      <c r="C147" s="97"/>
      <c r="D147" s="348"/>
      <c r="E147" s="349"/>
      <c r="F147" s="350"/>
      <c r="G147" s="310"/>
      <c r="H147" s="311"/>
      <c r="I147" s="312"/>
    </row>
    <row r="148" spans="1:10" ht="20.149999999999999" customHeight="1" x14ac:dyDescent="0.55000000000000004">
      <c r="A148" s="188"/>
      <c r="B148" s="69" t="s">
        <v>176</v>
      </c>
      <c r="C148" s="69"/>
      <c r="D148" s="348"/>
      <c r="E148" s="349"/>
      <c r="F148" s="350"/>
      <c r="G148" s="310"/>
      <c r="H148" s="311"/>
      <c r="I148" s="312"/>
    </row>
    <row r="149" spans="1:10" ht="20.149999999999999" customHeight="1" x14ac:dyDescent="0.55000000000000004">
      <c r="A149" s="188"/>
      <c r="B149" s="69" t="s">
        <v>15</v>
      </c>
      <c r="C149" s="69"/>
      <c r="D149" s="348"/>
      <c r="E149" s="349"/>
      <c r="F149" s="350"/>
      <c r="G149" s="310"/>
      <c r="H149" s="311"/>
      <c r="I149" s="312"/>
    </row>
    <row r="150" spans="1:10" ht="20.149999999999999" customHeight="1" x14ac:dyDescent="0.55000000000000004">
      <c r="A150" s="188"/>
      <c r="B150" s="69" t="s">
        <v>129</v>
      </c>
      <c r="C150" s="69"/>
      <c r="D150" s="348"/>
      <c r="E150" s="349"/>
      <c r="F150" s="350"/>
      <c r="G150" s="310"/>
      <c r="H150" s="311"/>
      <c r="I150" s="312"/>
    </row>
    <row r="151" spans="1:10" ht="20.149999999999999" customHeight="1" x14ac:dyDescent="0.55000000000000004">
      <c r="A151" s="188"/>
      <c r="B151" s="69" t="s">
        <v>77</v>
      </c>
      <c r="C151" s="71"/>
      <c r="D151" s="348"/>
      <c r="E151" s="349"/>
      <c r="F151" s="350"/>
      <c r="G151" s="310"/>
      <c r="H151" s="311"/>
      <c r="I151" s="312"/>
    </row>
    <row r="152" spans="1:10" ht="20.149999999999999" customHeight="1" x14ac:dyDescent="0.55000000000000004">
      <c r="A152" s="188"/>
      <c r="B152" s="69" t="s">
        <v>85</v>
      </c>
      <c r="C152" s="69"/>
      <c r="D152" s="348"/>
      <c r="E152" s="349"/>
      <c r="F152" s="350"/>
      <c r="G152" s="310"/>
      <c r="H152" s="311"/>
      <c r="I152" s="312"/>
    </row>
    <row r="153" spans="1:10" ht="20.149999999999999" customHeight="1" x14ac:dyDescent="0.55000000000000004">
      <c r="A153" s="188"/>
      <c r="B153" s="98" t="s">
        <v>183</v>
      </c>
      <c r="C153" s="97"/>
      <c r="D153" s="348"/>
      <c r="E153" s="349"/>
      <c r="F153" s="350"/>
      <c r="G153" s="310"/>
      <c r="H153" s="311"/>
      <c r="I153" s="312"/>
    </row>
    <row r="154" spans="1:10" ht="20.149999999999999" customHeight="1" thickBot="1" x14ac:dyDescent="0.6">
      <c r="A154" s="188"/>
      <c r="B154" s="124" t="s">
        <v>78</v>
      </c>
      <c r="C154" s="110"/>
      <c r="D154" s="348"/>
      <c r="E154" s="349"/>
      <c r="F154" s="350"/>
      <c r="G154" s="313"/>
      <c r="H154" s="314"/>
      <c r="I154" s="315"/>
    </row>
    <row r="155" spans="1:10" ht="24.9" customHeight="1" thickBot="1" x14ac:dyDescent="0.6">
      <c r="A155" s="188"/>
      <c r="B155" s="286" t="s">
        <v>127</v>
      </c>
      <c r="C155" s="287"/>
      <c r="D155" s="287"/>
      <c r="E155" s="287"/>
      <c r="F155" s="288"/>
      <c r="G155" s="336"/>
      <c r="H155" s="337"/>
      <c r="I155" s="338"/>
    </row>
    <row r="156" spans="1:10" ht="20.149999999999999" customHeight="1" x14ac:dyDescent="0.55000000000000004">
      <c r="A156" s="188"/>
      <c r="B156" s="316"/>
      <c r="C156" s="114" t="s">
        <v>221</v>
      </c>
      <c r="D156" s="115" t="s">
        <v>290</v>
      </c>
      <c r="E156" s="317" t="s">
        <v>86</v>
      </c>
      <c r="F156" s="351"/>
      <c r="G156" s="310"/>
      <c r="H156" s="311"/>
      <c r="I156" s="312"/>
    </row>
    <row r="157" spans="1:10" ht="20.149999999999999" customHeight="1" x14ac:dyDescent="0.55000000000000004">
      <c r="A157" s="188"/>
      <c r="B157" s="316"/>
      <c r="C157" s="126" t="s">
        <v>273</v>
      </c>
      <c r="D157" s="164">
        <v>109</v>
      </c>
      <c r="E157" s="214" t="s">
        <v>235</v>
      </c>
      <c r="F157" s="352"/>
      <c r="G157" s="310"/>
      <c r="H157" s="311"/>
      <c r="I157" s="312"/>
    </row>
    <row r="158" spans="1:10" ht="20.149999999999999" customHeight="1" thickBot="1" x14ac:dyDescent="0.6">
      <c r="A158" s="188"/>
      <c r="B158" s="316"/>
      <c r="C158" s="116" t="s">
        <v>272</v>
      </c>
      <c r="D158" s="159">
        <v>109</v>
      </c>
      <c r="E158" s="202" t="s">
        <v>235</v>
      </c>
      <c r="F158" s="353"/>
      <c r="G158" s="310"/>
      <c r="H158" s="311"/>
      <c r="I158" s="312"/>
    </row>
    <row r="159" spans="1:10" s="86" customFormat="1" ht="20.149999999999999" customHeight="1" thickBot="1" x14ac:dyDescent="0.6">
      <c r="A159" s="188"/>
      <c r="B159" s="354" t="s">
        <v>169</v>
      </c>
      <c r="C159" s="355"/>
      <c r="D159" s="360" t="s">
        <v>276</v>
      </c>
      <c r="E159" s="361"/>
      <c r="F159" s="361"/>
      <c r="G159" s="362"/>
      <c r="H159" s="362"/>
      <c r="I159" s="363"/>
      <c r="J159"/>
    </row>
    <row r="160" spans="1:10" s="86" customFormat="1" ht="20.149999999999999" customHeight="1" x14ac:dyDescent="0.55000000000000004">
      <c r="A160" s="188"/>
      <c r="B160" s="356"/>
      <c r="C160" s="357"/>
      <c r="D160" s="290" t="s">
        <v>278</v>
      </c>
      <c r="E160" s="291"/>
      <c r="F160" s="364"/>
      <c r="G160" s="365"/>
      <c r="H160" s="366"/>
      <c r="I160" s="367"/>
      <c r="J160"/>
    </row>
    <row r="161" spans="1:10" s="86" customFormat="1" ht="20.149999999999999" customHeight="1" thickBot="1" x14ac:dyDescent="0.6">
      <c r="A161" s="188"/>
      <c r="B161" s="358"/>
      <c r="C161" s="359"/>
      <c r="D161" s="68" t="s">
        <v>289</v>
      </c>
      <c r="E161" s="374" t="s">
        <v>207</v>
      </c>
      <c r="F161" s="375"/>
      <c r="G161" s="368"/>
      <c r="H161" s="369"/>
      <c r="I161" s="370"/>
      <c r="J161"/>
    </row>
    <row r="162" spans="1:10" s="86" customFormat="1" ht="20.149999999999999" customHeight="1" x14ac:dyDescent="0.55000000000000004">
      <c r="A162" s="188"/>
      <c r="B162" s="127" t="s">
        <v>76</v>
      </c>
      <c r="C162" s="128"/>
      <c r="D162" s="165">
        <f t="shared" ref="D162:D187" si="0">ROUNDDOWN(5100*2/3,0)</f>
        <v>3400</v>
      </c>
      <c r="E162" s="376" t="s">
        <v>236</v>
      </c>
      <c r="F162" s="377"/>
      <c r="G162" s="368"/>
      <c r="H162" s="369"/>
      <c r="I162" s="370"/>
      <c r="J162"/>
    </row>
    <row r="163" spans="1:10" s="86" customFormat="1" ht="20.149999999999999" customHeight="1" x14ac:dyDescent="0.55000000000000004">
      <c r="A163" s="188"/>
      <c r="B163" s="129" t="s">
        <v>237</v>
      </c>
      <c r="C163" s="130"/>
      <c r="D163" s="166">
        <f>ROUNDDOWN(5100*2/3,0)</f>
        <v>3400</v>
      </c>
      <c r="E163" s="378" t="s">
        <v>236</v>
      </c>
      <c r="F163" s="379"/>
      <c r="G163" s="368"/>
      <c r="H163" s="369"/>
      <c r="I163" s="370"/>
      <c r="J163"/>
    </row>
    <row r="164" spans="1:10" s="86" customFormat="1" ht="20.149999999999999" customHeight="1" x14ac:dyDescent="0.55000000000000004">
      <c r="A164" s="188"/>
      <c r="B164" s="70" t="s">
        <v>128</v>
      </c>
      <c r="C164" s="80"/>
      <c r="D164" s="167">
        <f t="shared" si="0"/>
        <v>3400</v>
      </c>
      <c r="E164" s="380" t="s">
        <v>236</v>
      </c>
      <c r="F164" s="381"/>
      <c r="G164" s="368"/>
      <c r="H164" s="369"/>
      <c r="I164" s="370"/>
      <c r="J164"/>
    </row>
    <row r="165" spans="1:10" s="86" customFormat="1" ht="20.149999999999999" customHeight="1" x14ac:dyDescent="0.55000000000000004">
      <c r="A165" s="188"/>
      <c r="B165" s="131" t="s">
        <v>122</v>
      </c>
      <c r="C165" s="79"/>
      <c r="D165" s="167">
        <f t="shared" si="0"/>
        <v>3400</v>
      </c>
      <c r="E165" s="380" t="s">
        <v>236</v>
      </c>
      <c r="F165" s="381"/>
      <c r="G165" s="368"/>
      <c r="H165" s="369"/>
      <c r="I165" s="370"/>
      <c r="J165"/>
    </row>
    <row r="166" spans="1:10" s="86" customFormat="1" ht="20.149999999999999" customHeight="1" x14ac:dyDescent="0.55000000000000004">
      <c r="A166" s="188"/>
      <c r="B166" s="98" t="s">
        <v>73</v>
      </c>
      <c r="C166" s="132"/>
      <c r="D166" s="166">
        <f t="shared" si="0"/>
        <v>3400</v>
      </c>
      <c r="E166" s="378" t="s">
        <v>236</v>
      </c>
      <c r="F166" s="379"/>
      <c r="G166" s="368"/>
      <c r="H166" s="369"/>
      <c r="I166" s="370"/>
      <c r="J166"/>
    </row>
    <row r="167" spans="1:10" s="86" customFormat="1" ht="20.149999999999999" customHeight="1" x14ac:dyDescent="0.55000000000000004">
      <c r="A167" s="188"/>
      <c r="B167" s="70" t="s">
        <v>238</v>
      </c>
      <c r="C167" s="80"/>
      <c r="D167" s="167">
        <f t="shared" si="0"/>
        <v>3400</v>
      </c>
      <c r="E167" s="380" t="s">
        <v>236</v>
      </c>
      <c r="F167" s="381"/>
      <c r="G167" s="368"/>
      <c r="H167" s="369"/>
      <c r="I167" s="370"/>
      <c r="J167"/>
    </row>
    <row r="168" spans="1:10" s="86" customFormat="1" ht="20.149999999999999" customHeight="1" x14ac:dyDescent="0.55000000000000004">
      <c r="A168" s="188"/>
      <c r="B168" s="98" t="s">
        <v>121</v>
      </c>
      <c r="C168" s="132"/>
      <c r="D168" s="166">
        <f t="shared" si="0"/>
        <v>3400</v>
      </c>
      <c r="E168" s="378" t="s">
        <v>236</v>
      </c>
      <c r="F168" s="379"/>
      <c r="G168" s="368"/>
      <c r="H168" s="369"/>
      <c r="I168" s="370"/>
      <c r="J168"/>
    </row>
    <row r="169" spans="1:10" s="86" customFormat="1" ht="20.149999999999999" customHeight="1" x14ac:dyDescent="0.55000000000000004">
      <c r="A169" s="188"/>
      <c r="B169" s="70" t="s">
        <v>239</v>
      </c>
      <c r="C169" s="80"/>
      <c r="D169" s="167">
        <f t="shared" si="0"/>
        <v>3400</v>
      </c>
      <c r="E169" s="380" t="s">
        <v>236</v>
      </c>
      <c r="F169" s="381"/>
      <c r="G169" s="368"/>
      <c r="H169" s="369"/>
      <c r="I169" s="370"/>
      <c r="J169"/>
    </row>
    <row r="170" spans="1:10" s="86" customFormat="1" ht="20.149999999999999" customHeight="1" x14ac:dyDescent="0.55000000000000004">
      <c r="A170" s="188"/>
      <c r="B170" s="98" t="s">
        <v>240</v>
      </c>
      <c r="C170" s="132"/>
      <c r="D170" s="166">
        <f t="shared" si="0"/>
        <v>3400</v>
      </c>
      <c r="E170" s="378" t="s">
        <v>236</v>
      </c>
      <c r="F170" s="379"/>
      <c r="G170" s="368"/>
      <c r="H170" s="369"/>
      <c r="I170" s="370"/>
      <c r="J170"/>
    </row>
    <row r="171" spans="1:10" s="86" customFormat="1" ht="20.149999999999999" customHeight="1" x14ac:dyDescent="0.55000000000000004">
      <c r="A171" s="188"/>
      <c r="B171" s="70" t="s">
        <v>241</v>
      </c>
      <c r="C171" s="80"/>
      <c r="D171" s="167">
        <f t="shared" si="0"/>
        <v>3400</v>
      </c>
      <c r="E171" s="380" t="s">
        <v>236</v>
      </c>
      <c r="F171" s="381"/>
      <c r="G171" s="368"/>
      <c r="H171" s="369"/>
      <c r="I171" s="370"/>
      <c r="J171"/>
    </row>
    <row r="172" spans="1:10" s="86" customFormat="1" ht="20.149999999999999" customHeight="1" x14ac:dyDescent="0.55000000000000004">
      <c r="A172" s="188"/>
      <c r="B172" s="98" t="s">
        <v>242</v>
      </c>
      <c r="C172" s="132"/>
      <c r="D172" s="166">
        <f t="shared" si="0"/>
        <v>3400</v>
      </c>
      <c r="E172" s="378" t="s">
        <v>236</v>
      </c>
      <c r="F172" s="379"/>
      <c r="G172" s="368"/>
      <c r="H172" s="369"/>
      <c r="I172" s="370"/>
      <c r="J172"/>
    </row>
    <row r="173" spans="1:10" s="86" customFormat="1" ht="20.149999999999999" customHeight="1" x14ac:dyDescent="0.55000000000000004">
      <c r="A173" s="188"/>
      <c r="B173" s="70" t="s">
        <v>243</v>
      </c>
      <c r="C173" s="80"/>
      <c r="D173" s="167">
        <f t="shared" si="0"/>
        <v>3400</v>
      </c>
      <c r="E173" s="380" t="s">
        <v>236</v>
      </c>
      <c r="F173" s="381"/>
      <c r="G173" s="368"/>
      <c r="H173" s="369"/>
      <c r="I173" s="370"/>
      <c r="J173"/>
    </row>
    <row r="174" spans="1:10" s="86" customFormat="1" ht="20.149999999999999" customHeight="1" x14ac:dyDescent="0.55000000000000004">
      <c r="A174" s="188"/>
      <c r="B174" s="98" t="s">
        <v>215</v>
      </c>
      <c r="C174" s="132"/>
      <c r="D174" s="166">
        <f t="shared" si="0"/>
        <v>3400</v>
      </c>
      <c r="E174" s="378" t="s">
        <v>236</v>
      </c>
      <c r="F174" s="379"/>
      <c r="G174" s="368"/>
      <c r="H174" s="369"/>
      <c r="I174" s="370"/>
      <c r="J174"/>
    </row>
    <row r="175" spans="1:10" s="86" customFormat="1" ht="20.149999999999999" customHeight="1" x14ac:dyDescent="0.55000000000000004">
      <c r="A175" s="188"/>
      <c r="B175" s="70" t="s">
        <v>244</v>
      </c>
      <c r="C175" s="80"/>
      <c r="D175" s="167">
        <f t="shared" si="0"/>
        <v>3400</v>
      </c>
      <c r="E175" s="380" t="s">
        <v>236</v>
      </c>
      <c r="F175" s="381"/>
      <c r="G175" s="368"/>
      <c r="H175" s="369"/>
      <c r="I175" s="370"/>
      <c r="J175"/>
    </row>
    <row r="176" spans="1:10" s="86" customFormat="1" ht="20.149999999999999" customHeight="1" x14ac:dyDescent="0.55000000000000004">
      <c r="A176" s="188"/>
      <c r="B176" s="70" t="s">
        <v>15</v>
      </c>
      <c r="C176" s="80"/>
      <c r="D176" s="167">
        <f t="shared" si="0"/>
        <v>3400</v>
      </c>
      <c r="E176" s="380" t="s">
        <v>236</v>
      </c>
      <c r="F176" s="381"/>
      <c r="G176" s="368"/>
      <c r="H176" s="369"/>
      <c r="I176" s="370"/>
      <c r="J176"/>
    </row>
    <row r="177" spans="1:10" s="86" customFormat="1" ht="20.149999999999999" customHeight="1" x14ac:dyDescent="0.55000000000000004">
      <c r="A177" s="188"/>
      <c r="B177" s="70" t="s">
        <v>129</v>
      </c>
      <c r="C177" s="80"/>
      <c r="D177" s="167">
        <f t="shared" si="0"/>
        <v>3400</v>
      </c>
      <c r="E177" s="380" t="s">
        <v>236</v>
      </c>
      <c r="F177" s="381"/>
      <c r="G177" s="368"/>
      <c r="H177" s="369"/>
      <c r="I177" s="370"/>
      <c r="J177"/>
    </row>
    <row r="178" spans="1:10" s="86" customFormat="1" ht="20.149999999999999" customHeight="1" x14ac:dyDescent="0.55000000000000004">
      <c r="A178" s="188"/>
      <c r="B178" s="70" t="s">
        <v>85</v>
      </c>
      <c r="C178" s="80"/>
      <c r="D178" s="167">
        <f t="shared" si="0"/>
        <v>3400</v>
      </c>
      <c r="E178" s="380" t="s">
        <v>236</v>
      </c>
      <c r="F178" s="381"/>
      <c r="G178" s="368"/>
      <c r="H178" s="369"/>
      <c r="I178" s="370"/>
      <c r="J178"/>
    </row>
    <row r="179" spans="1:10" s="86" customFormat="1" ht="20.149999999999999" customHeight="1" x14ac:dyDescent="0.55000000000000004">
      <c r="A179" s="188"/>
      <c r="B179" s="98" t="s">
        <v>103</v>
      </c>
      <c r="C179" s="132"/>
      <c r="D179" s="166">
        <f t="shared" si="0"/>
        <v>3400</v>
      </c>
      <c r="E179" s="378" t="s">
        <v>236</v>
      </c>
      <c r="F179" s="379"/>
      <c r="G179" s="368"/>
      <c r="H179" s="369"/>
      <c r="I179" s="370"/>
      <c r="J179"/>
    </row>
    <row r="180" spans="1:10" s="86" customFormat="1" ht="20.149999999999999" customHeight="1" x14ac:dyDescent="0.55000000000000004">
      <c r="A180" s="188"/>
      <c r="B180" s="70" t="s">
        <v>75</v>
      </c>
      <c r="C180" s="80"/>
      <c r="D180" s="167">
        <f t="shared" si="0"/>
        <v>3400</v>
      </c>
      <c r="E180" s="380" t="s">
        <v>236</v>
      </c>
      <c r="F180" s="381"/>
      <c r="G180" s="368"/>
      <c r="H180" s="369"/>
      <c r="I180" s="370"/>
      <c r="J180"/>
    </row>
    <row r="181" spans="1:10" s="86" customFormat="1" ht="20.149999999999999" customHeight="1" x14ac:dyDescent="0.55000000000000004">
      <c r="A181" s="188"/>
      <c r="B181" s="98" t="s">
        <v>125</v>
      </c>
      <c r="C181" s="132"/>
      <c r="D181" s="166">
        <f t="shared" si="0"/>
        <v>3400</v>
      </c>
      <c r="E181" s="378" t="s">
        <v>236</v>
      </c>
      <c r="F181" s="379"/>
      <c r="G181" s="368"/>
      <c r="H181" s="369"/>
      <c r="I181" s="370"/>
      <c r="J181"/>
    </row>
    <row r="182" spans="1:10" s="86" customFormat="1" ht="20.149999999999999" customHeight="1" x14ac:dyDescent="0.55000000000000004">
      <c r="A182" s="188"/>
      <c r="B182" s="70" t="s">
        <v>245</v>
      </c>
      <c r="C182" s="80"/>
      <c r="D182" s="167">
        <f t="shared" si="0"/>
        <v>3400</v>
      </c>
      <c r="E182" s="380" t="s">
        <v>236</v>
      </c>
      <c r="F182" s="381"/>
      <c r="G182" s="368"/>
      <c r="H182" s="369"/>
      <c r="I182" s="370"/>
      <c r="J182"/>
    </row>
    <row r="183" spans="1:10" s="86" customFormat="1" ht="20.149999999999999" customHeight="1" x14ac:dyDescent="0.55000000000000004">
      <c r="A183" s="188"/>
      <c r="B183" s="98" t="s">
        <v>246</v>
      </c>
      <c r="C183" s="132"/>
      <c r="D183" s="166">
        <f t="shared" si="0"/>
        <v>3400</v>
      </c>
      <c r="E183" s="378" t="s">
        <v>236</v>
      </c>
      <c r="F183" s="379"/>
      <c r="G183" s="368"/>
      <c r="H183" s="369"/>
      <c r="I183" s="370"/>
      <c r="J183"/>
    </row>
    <row r="184" spans="1:10" s="86" customFormat="1" ht="20.149999999999999" customHeight="1" x14ac:dyDescent="0.55000000000000004">
      <c r="A184" s="188"/>
      <c r="B184" s="70" t="s">
        <v>124</v>
      </c>
      <c r="C184" s="80"/>
      <c r="D184" s="167">
        <f t="shared" si="0"/>
        <v>3400</v>
      </c>
      <c r="E184" s="380" t="s">
        <v>236</v>
      </c>
      <c r="F184" s="381"/>
      <c r="G184" s="368"/>
      <c r="H184" s="369"/>
      <c r="I184" s="370"/>
      <c r="J184"/>
    </row>
    <row r="185" spans="1:10" s="86" customFormat="1" ht="20.149999999999999" customHeight="1" x14ac:dyDescent="0.55000000000000004">
      <c r="A185" s="188"/>
      <c r="B185" s="98" t="s">
        <v>293</v>
      </c>
      <c r="C185" s="132"/>
      <c r="D185" s="166">
        <f t="shared" si="0"/>
        <v>3400</v>
      </c>
      <c r="E185" s="378" t="s">
        <v>236</v>
      </c>
      <c r="F185" s="379"/>
      <c r="G185" s="368"/>
      <c r="H185" s="369"/>
      <c r="I185" s="370"/>
      <c r="J185"/>
    </row>
    <row r="186" spans="1:10" s="86" customFormat="1" ht="20.149999999999999" customHeight="1" x14ac:dyDescent="0.55000000000000004">
      <c r="A186" s="188"/>
      <c r="B186" s="70" t="s">
        <v>294</v>
      </c>
      <c r="C186" s="80"/>
      <c r="D186" s="167">
        <f t="shared" si="0"/>
        <v>3400</v>
      </c>
      <c r="E186" s="380" t="s">
        <v>236</v>
      </c>
      <c r="F186" s="381"/>
      <c r="G186" s="368"/>
      <c r="H186" s="369"/>
      <c r="I186" s="370"/>
      <c r="J186"/>
    </row>
    <row r="187" spans="1:10" s="86" customFormat="1" ht="20.149999999999999" customHeight="1" thickBot="1" x14ac:dyDescent="0.6">
      <c r="A187" s="188"/>
      <c r="B187" s="81" t="s">
        <v>181</v>
      </c>
      <c r="C187" s="82"/>
      <c r="D187" s="168">
        <f t="shared" si="0"/>
        <v>3400</v>
      </c>
      <c r="E187" s="404" t="s">
        <v>236</v>
      </c>
      <c r="F187" s="405"/>
      <c r="G187" s="371"/>
      <c r="H187" s="372"/>
      <c r="I187" s="373"/>
      <c r="J187"/>
    </row>
    <row r="188" spans="1:10" s="86" customFormat="1" ht="20.149999999999999" customHeight="1" thickBot="1" x14ac:dyDescent="0.6">
      <c r="A188" s="188"/>
      <c r="B188" s="382" t="s">
        <v>169</v>
      </c>
      <c r="C188" s="383"/>
      <c r="D188" s="388" t="s">
        <v>292</v>
      </c>
      <c r="E188" s="389"/>
      <c r="F188" s="389"/>
      <c r="G188" s="389"/>
      <c r="H188" s="389"/>
      <c r="I188" s="390"/>
      <c r="J188"/>
    </row>
    <row r="189" spans="1:10" s="86" customFormat="1" ht="20.149999999999999" customHeight="1" x14ac:dyDescent="0.55000000000000004">
      <c r="A189" s="188"/>
      <c r="B189" s="384"/>
      <c r="C189" s="385"/>
      <c r="D189" s="391" t="s">
        <v>279</v>
      </c>
      <c r="E189" s="392"/>
      <c r="F189" s="393"/>
      <c r="G189" s="391" t="s">
        <v>281</v>
      </c>
      <c r="H189" s="392"/>
      <c r="I189" s="393"/>
      <c r="J189"/>
    </row>
    <row r="190" spans="1:10" s="86" customFormat="1" ht="20.149999999999999" customHeight="1" thickBot="1" x14ac:dyDescent="0.6">
      <c r="A190" s="188"/>
      <c r="B190" s="386"/>
      <c r="C190" s="387"/>
      <c r="D190" s="135" t="s">
        <v>288</v>
      </c>
      <c r="E190" s="394" t="s">
        <v>207</v>
      </c>
      <c r="F190" s="395"/>
      <c r="G190" s="135" t="s">
        <v>288</v>
      </c>
      <c r="H190" s="394" t="s">
        <v>207</v>
      </c>
      <c r="I190" s="395"/>
      <c r="J190"/>
    </row>
    <row r="191" spans="1:10" s="86" customFormat="1" ht="20.149999999999999" customHeight="1" x14ac:dyDescent="0.55000000000000004">
      <c r="A191" s="188"/>
      <c r="B191" s="136" t="s">
        <v>76</v>
      </c>
      <c r="C191" s="137"/>
      <c r="D191" s="169">
        <f t="shared" ref="D191:D198" si="1">ROUNDDOWN(1160*2/3,0)</f>
        <v>773</v>
      </c>
      <c r="E191" s="396" t="s">
        <v>157</v>
      </c>
      <c r="F191" s="397"/>
      <c r="G191" s="169">
        <f>ROUNDDOWN(1180*2/3,0)</f>
        <v>786</v>
      </c>
      <c r="H191" s="396" t="s">
        <v>287</v>
      </c>
      <c r="I191" s="397"/>
      <c r="J191"/>
    </row>
    <row r="192" spans="1:10" s="86" customFormat="1" ht="20.149999999999999" customHeight="1" x14ac:dyDescent="0.55000000000000004">
      <c r="A192" s="188"/>
      <c r="B192" s="138" t="s">
        <v>237</v>
      </c>
      <c r="C192" s="139"/>
      <c r="D192" s="170">
        <f>ROUNDDOWN(1160*2/3,0)</f>
        <v>773</v>
      </c>
      <c r="E192" s="398" t="s">
        <v>157</v>
      </c>
      <c r="F192" s="399"/>
      <c r="G192" s="170">
        <f t="shared" ref="G192:G216" si="2">ROUNDDOWN(1180*2/3,0)</f>
        <v>786</v>
      </c>
      <c r="H192" s="398" t="s">
        <v>287</v>
      </c>
      <c r="I192" s="400"/>
      <c r="J192"/>
    </row>
    <row r="193" spans="1:10" s="86" customFormat="1" ht="20.149999999999999" customHeight="1" x14ac:dyDescent="0.55000000000000004">
      <c r="A193" s="188"/>
      <c r="B193" s="140" t="s">
        <v>128</v>
      </c>
      <c r="C193" s="141"/>
      <c r="D193" s="171">
        <f t="shared" si="1"/>
        <v>773</v>
      </c>
      <c r="E193" s="401" t="s">
        <v>157</v>
      </c>
      <c r="F193" s="402"/>
      <c r="G193" s="171">
        <f t="shared" si="2"/>
        <v>786</v>
      </c>
      <c r="H193" s="401" t="s">
        <v>287</v>
      </c>
      <c r="I193" s="403"/>
      <c r="J193"/>
    </row>
    <row r="194" spans="1:10" s="86" customFormat="1" ht="20.149999999999999" customHeight="1" x14ac:dyDescent="0.55000000000000004">
      <c r="A194" s="188"/>
      <c r="B194" s="142" t="s">
        <v>122</v>
      </c>
      <c r="C194" s="143"/>
      <c r="D194" s="171">
        <f t="shared" si="1"/>
        <v>773</v>
      </c>
      <c r="E194" s="401" t="s">
        <v>157</v>
      </c>
      <c r="F194" s="402"/>
      <c r="G194" s="171">
        <f t="shared" si="2"/>
        <v>786</v>
      </c>
      <c r="H194" s="401" t="s">
        <v>287</v>
      </c>
      <c r="I194" s="403"/>
      <c r="J194"/>
    </row>
    <row r="195" spans="1:10" s="86" customFormat="1" ht="20.149999999999999" customHeight="1" x14ac:dyDescent="0.55000000000000004">
      <c r="A195" s="188"/>
      <c r="B195" s="144" t="s">
        <v>73</v>
      </c>
      <c r="C195" s="145"/>
      <c r="D195" s="170">
        <f t="shared" si="1"/>
        <v>773</v>
      </c>
      <c r="E195" s="398" t="s">
        <v>157</v>
      </c>
      <c r="F195" s="399"/>
      <c r="G195" s="170">
        <f t="shared" si="2"/>
        <v>786</v>
      </c>
      <c r="H195" s="398" t="s">
        <v>287</v>
      </c>
      <c r="I195" s="400"/>
      <c r="J195"/>
    </row>
    <row r="196" spans="1:10" s="86" customFormat="1" ht="20.149999999999999" customHeight="1" x14ac:dyDescent="0.55000000000000004">
      <c r="A196" s="188"/>
      <c r="B196" s="140" t="s">
        <v>238</v>
      </c>
      <c r="C196" s="141"/>
      <c r="D196" s="171">
        <f t="shared" si="1"/>
        <v>773</v>
      </c>
      <c r="E196" s="401" t="s">
        <v>157</v>
      </c>
      <c r="F196" s="402"/>
      <c r="G196" s="171">
        <f t="shared" si="2"/>
        <v>786</v>
      </c>
      <c r="H196" s="401" t="s">
        <v>287</v>
      </c>
      <c r="I196" s="403"/>
      <c r="J196"/>
    </row>
    <row r="197" spans="1:10" s="86" customFormat="1" ht="20.149999999999999" customHeight="1" x14ac:dyDescent="0.55000000000000004">
      <c r="A197" s="188"/>
      <c r="B197" s="144" t="s">
        <v>121</v>
      </c>
      <c r="C197" s="145"/>
      <c r="D197" s="170">
        <f t="shared" si="1"/>
        <v>773</v>
      </c>
      <c r="E197" s="398" t="s">
        <v>157</v>
      </c>
      <c r="F197" s="399"/>
      <c r="G197" s="170">
        <f t="shared" si="2"/>
        <v>786</v>
      </c>
      <c r="H197" s="398" t="s">
        <v>287</v>
      </c>
      <c r="I197" s="400"/>
      <c r="J197"/>
    </row>
    <row r="198" spans="1:10" s="86" customFormat="1" ht="20.149999999999999" customHeight="1" x14ac:dyDescent="0.55000000000000004">
      <c r="A198" s="188"/>
      <c r="B198" s="140" t="s">
        <v>239</v>
      </c>
      <c r="C198" s="141"/>
      <c r="D198" s="171">
        <f t="shared" si="1"/>
        <v>773</v>
      </c>
      <c r="E198" s="401" t="s">
        <v>157</v>
      </c>
      <c r="F198" s="402"/>
      <c r="G198" s="171">
        <f t="shared" si="2"/>
        <v>786</v>
      </c>
      <c r="H198" s="401" t="s">
        <v>287</v>
      </c>
      <c r="I198" s="403"/>
      <c r="J198"/>
    </row>
    <row r="199" spans="1:10" s="86" customFormat="1" ht="20.149999999999999" customHeight="1" x14ac:dyDescent="0.55000000000000004">
      <c r="A199" s="188"/>
      <c r="B199" s="144" t="s">
        <v>240</v>
      </c>
      <c r="C199" s="145"/>
      <c r="D199" s="146"/>
      <c r="E199" s="406"/>
      <c r="F199" s="407"/>
      <c r="G199" s="170">
        <f t="shared" si="2"/>
        <v>786</v>
      </c>
      <c r="H199" s="398" t="s">
        <v>287</v>
      </c>
      <c r="I199" s="400"/>
      <c r="J199"/>
    </row>
    <row r="200" spans="1:10" s="86" customFormat="1" ht="20.149999999999999" customHeight="1" x14ac:dyDescent="0.55000000000000004">
      <c r="A200" s="188"/>
      <c r="B200" s="140" t="s">
        <v>241</v>
      </c>
      <c r="C200" s="141"/>
      <c r="D200" s="146"/>
      <c r="E200" s="406"/>
      <c r="F200" s="407"/>
      <c r="G200" s="171">
        <f t="shared" si="2"/>
        <v>786</v>
      </c>
      <c r="H200" s="401" t="s">
        <v>287</v>
      </c>
      <c r="I200" s="403"/>
      <c r="J200"/>
    </row>
    <row r="201" spans="1:10" s="86" customFormat="1" ht="20.149999999999999" customHeight="1" x14ac:dyDescent="0.55000000000000004">
      <c r="A201" s="188"/>
      <c r="B201" s="144" t="s">
        <v>242</v>
      </c>
      <c r="C201" s="145"/>
      <c r="D201" s="170">
        <f t="shared" ref="D201:D209" si="3">ROUNDDOWN(1160*2/3,0)</f>
        <v>773</v>
      </c>
      <c r="E201" s="398" t="s">
        <v>157</v>
      </c>
      <c r="F201" s="399"/>
      <c r="G201" s="170">
        <f t="shared" si="2"/>
        <v>786</v>
      </c>
      <c r="H201" s="398" t="s">
        <v>287</v>
      </c>
      <c r="I201" s="400"/>
      <c r="J201"/>
    </row>
    <row r="202" spans="1:10" s="86" customFormat="1" ht="20.149999999999999" customHeight="1" x14ac:dyDescent="0.55000000000000004">
      <c r="A202" s="188"/>
      <c r="B202" s="140" t="s">
        <v>243</v>
      </c>
      <c r="C202" s="141"/>
      <c r="D202" s="171">
        <f>ROUNDDOWN(1160*2/3,0)</f>
        <v>773</v>
      </c>
      <c r="E202" s="401" t="s">
        <v>157</v>
      </c>
      <c r="F202" s="402"/>
      <c r="G202" s="171">
        <f t="shared" si="2"/>
        <v>786</v>
      </c>
      <c r="H202" s="401" t="s">
        <v>287</v>
      </c>
      <c r="I202" s="403"/>
      <c r="J202"/>
    </row>
    <row r="203" spans="1:10" s="86" customFormat="1" ht="20.149999999999999" customHeight="1" x14ac:dyDescent="0.55000000000000004">
      <c r="A203" s="188"/>
      <c r="B203" s="144" t="s">
        <v>215</v>
      </c>
      <c r="C203" s="145"/>
      <c r="D203" s="170">
        <f t="shared" si="3"/>
        <v>773</v>
      </c>
      <c r="E203" s="398" t="s">
        <v>157</v>
      </c>
      <c r="F203" s="399"/>
      <c r="G203" s="170">
        <f t="shared" si="2"/>
        <v>786</v>
      </c>
      <c r="H203" s="398" t="s">
        <v>287</v>
      </c>
      <c r="I203" s="400"/>
      <c r="J203"/>
    </row>
    <row r="204" spans="1:10" s="86" customFormat="1" ht="20.149999999999999" customHeight="1" x14ac:dyDescent="0.55000000000000004">
      <c r="A204" s="188"/>
      <c r="B204" s="140" t="s">
        <v>244</v>
      </c>
      <c r="C204" s="141"/>
      <c r="D204" s="171">
        <f t="shared" si="3"/>
        <v>773</v>
      </c>
      <c r="E204" s="401" t="s">
        <v>157</v>
      </c>
      <c r="F204" s="402"/>
      <c r="G204" s="171">
        <f t="shared" si="2"/>
        <v>786</v>
      </c>
      <c r="H204" s="401" t="s">
        <v>287</v>
      </c>
      <c r="I204" s="403"/>
      <c r="J204"/>
    </row>
    <row r="205" spans="1:10" s="86" customFormat="1" ht="20.149999999999999" customHeight="1" x14ac:dyDescent="0.55000000000000004">
      <c r="A205" s="188"/>
      <c r="B205" s="140" t="s">
        <v>15</v>
      </c>
      <c r="C205" s="141"/>
      <c r="D205" s="171">
        <f t="shared" si="3"/>
        <v>773</v>
      </c>
      <c r="E205" s="401" t="s">
        <v>157</v>
      </c>
      <c r="F205" s="402"/>
      <c r="G205" s="171">
        <f t="shared" si="2"/>
        <v>786</v>
      </c>
      <c r="H205" s="401" t="s">
        <v>287</v>
      </c>
      <c r="I205" s="403"/>
      <c r="J205"/>
    </row>
    <row r="206" spans="1:10" s="86" customFormat="1" ht="20.149999999999999" customHeight="1" x14ac:dyDescent="0.55000000000000004">
      <c r="A206" s="188"/>
      <c r="B206" s="140" t="s">
        <v>129</v>
      </c>
      <c r="C206" s="141"/>
      <c r="D206" s="171">
        <f t="shared" si="3"/>
        <v>773</v>
      </c>
      <c r="E206" s="401" t="s">
        <v>157</v>
      </c>
      <c r="F206" s="402"/>
      <c r="G206" s="171">
        <f t="shared" si="2"/>
        <v>786</v>
      </c>
      <c r="H206" s="401" t="s">
        <v>287</v>
      </c>
      <c r="I206" s="403"/>
      <c r="J206"/>
    </row>
    <row r="207" spans="1:10" s="86" customFormat="1" ht="20.149999999999999" customHeight="1" x14ac:dyDescent="0.55000000000000004">
      <c r="A207" s="188"/>
      <c r="B207" s="140" t="s">
        <v>85</v>
      </c>
      <c r="C207" s="141"/>
      <c r="D207" s="171">
        <f t="shared" si="3"/>
        <v>773</v>
      </c>
      <c r="E207" s="401" t="s">
        <v>157</v>
      </c>
      <c r="F207" s="402"/>
      <c r="G207" s="171">
        <f t="shared" si="2"/>
        <v>786</v>
      </c>
      <c r="H207" s="401" t="s">
        <v>287</v>
      </c>
      <c r="I207" s="403"/>
      <c r="J207"/>
    </row>
    <row r="208" spans="1:10" s="86" customFormat="1" ht="20.149999999999999" customHeight="1" x14ac:dyDescent="0.55000000000000004">
      <c r="A208" s="188"/>
      <c r="B208" s="144" t="s">
        <v>103</v>
      </c>
      <c r="C208" s="145"/>
      <c r="D208" s="170">
        <f t="shared" si="3"/>
        <v>773</v>
      </c>
      <c r="E208" s="398" t="s">
        <v>157</v>
      </c>
      <c r="F208" s="399"/>
      <c r="G208" s="170">
        <f t="shared" si="2"/>
        <v>786</v>
      </c>
      <c r="H208" s="398" t="s">
        <v>287</v>
      </c>
      <c r="I208" s="400"/>
      <c r="J208"/>
    </row>
    <row r="209" spans="1:10" s="86" customFormat="1" ht="20.149999999999999" customHeight="1" x14ac:dyDescent="0.55000000000000004">
      <c r="A209" s="188"/>
      <c r="B209" s="140" t="s">
        <v>75</v>
      </c>
      <c r="C209" s="141"/>
      <c r="D209" s="171">
        <f t="shared" si="3"/>
        <v>773</v>
      </c>
      <c r="E209" s="401" t="s">
        <v>157</v>
      </c>
      <c r="F209" s="402"/>
      <c r="G209" s="171">
        <f t="shared" si="2"/>
        <v>786</v>
      </c>
      <c r="H209" s="401" t="s">
        <v>287</v>
      </c>
      <c r="I209" s="403"/>
      <c r="J209"/>
    </row>
    <row r="210" spans="1:10" s="86" customFormat="1" ht="20.149999999999999" customHeight="1" x14ac:dyDescent="0.55000000000000004">
      <c r="A210" s="188"/>
      <c r="B210" s="144" t="s">
        <v>125</v>
      </c>
      <c r="C210" s="145"/>
      <c r="D210" s="146"/>
      <c r="E210" s="406"/>
      <c r="F210" s="407"/>
      <c r="G210" s="170">
        <f t="shared" si="2"/>
        <v>786</v>
      </c>
      <c r="H210" s="398" t="s">
        <v>287</v>
      </c>
      <c r="I210" s="400"/>
      <c r="J210"/>
    </row>
    <row r="211" spans="1:10" s="86" customFormat="1" ht="20.149999999999999" customHeight="1" x14ac:dyDescent="0.55000000000000004">
      <c r="A211" s="188"/>
      <c r="B211" s="140" t="s">
        <v>245</v>
      </c>
      <c r="C211" s="141"/>
      <c r="D211" s="146"/>
      <c r="E211" s="406"/>
      <c r="F211" s="407"/>
      <c r="G211" s="171">
        <f t="shared" si="2"/>
        <v>786</v>
      </c>
      <c r="H211" s="401" t="s">
        <v>287</v>
      </c>
      <c r="I211" s="403"/>
      <c r="J211"/>
    </row>
    <row r="212" spans="1:10" s="86" customFormat="1" ht="20.149999999999999" customHeight="1" x14ac:dyDescent="0.55000000000000004">
      <c r="A212" s="188"/>
      <c r="B212" s="144" t="s">
        <v>246</v>
      </c>
      <c r="C212" s="145"/>
      <c r="D212" s="170">
        <f>ROUNDDOWN(1160*2/3,0)</f>
        <v>773</v>
      </c>
      <c r="E212" s="398" t="s">
        <v>157</v>
      </c>
      <c r="F212" s="399"/>
      <c r="G212" s="170">
        <f t="shared" si="2"/>
        <v>786</v>
      </c>
      <c r="H212" s="398" t="s">
        <v>287</v>
      </c>
      <c r="I212" s="400"/>
      <c r="J212"/>
    </row>
    <row r="213" spans="1:10" s="86" customFormat="1" ht="20.149999999999999" customHeight="1" x14ac:dyDescent="0.55000000000000004">
      <c r="A213" s="188"/>
      <c r="B213" s="140" t="s">
        <v>124</v>
      </c>
      <c r="C213" s="141"/>
      <c r="D213" s="171">
        <f>ROUNDDOWN(1160*2/3,0)</f>
        <v>773</v>
      </c>
      <c r="E213" s="401" t="s">
        <v>157</v>
      </c>
      <c r="F213" s="402"/>
      <c r="G213" s="171">
        <f t="shared" si="2"/>
        <v>786</v>
      </c>
      <c r="H213" s="401" t="s">
        <v>287</v>
      </c>
      <c r="I213" s="403"/>
      <c r="J213"/>
    </row>
    <row r="214" spans="1:10" s="86" customFormat="1" ht="20.149999999999999" customHeight="1" x14ac:dyDescent="0.55000000000000004">
      <c r="A214" s="188"/>
      <c r="B214" s="144" t="s">
        <v>293</v>
      </c>
      <c r="C214" s="145"/>
      <c r="D214" s="146"/>
      <c r="E214" s="406"/>
      <c r="F214" s="407"/>
      <c r="G214" s="170">
        <f t="shared" si="2"/>
        <v>786</v>
      </c>
      <c r="H214" s="398" t="s">
        <v>287</v>
      </c>
      <c r="I214" s="400"/>
      <c r="J214"/>
    </row>
    <row r="215" spans="1:10" s="86" customFormat="1" ht="20.149999999999999" customHeight="1" x14ac:dyDescent="0.55000000000000004">
      <c r="A215" s="188"/>
      <c r="B215" s="140" t="s">
        <v>294</v>
      </c>
      <c r="C215" s="141"/>
      <c r="D215" s="146"/>
      <c r="E215" s="406"/>
      <c r="F215" s="407"/>
      <c r="G215" s="171">
        <f t="shared" si="2"/>
        <v>786</v>
      </c>
      <c r="H215" s="401" t="s">
        <v>287</v>
      </c>
      <c r="I215" s="403"/>
      <c r="J215"/>
    </row>
    <row r="216" spans="1:10" s="86" customFormat="1" ht="20.149999999999999" customHeight="1" thickBot="1" x14ac:dyDescent="0.6">
      <c r="A216" s="188"/>
      <c r="B216" s="147" t="s">
        <v>181</v>
      </c>
      <c r="C216" s="148"/>
      <c r="D216" s="171">
        <f>ROUNDDOWN(1160*2/3,0)</f>
        <v>773</v>
      </c>
      <c r="E216" s="401" t="s">
        <v>157</v>
      </c>
      <c r="F216" s="402"/>
      <c r="G216" s="172">
        <f t="shared" si="2"/>
        <v>786</v>
      </c>
      <c r="H216" s="408" t="s">
        <v>287</v>
      </c>
      <c r="I216" s="409"/>
      <c r="J216"/>
    </row>
    <row r="217" spans="1:10" s="86" customFormat="1" ht="20.149999999999999" customHeight="1" thickBot="1" x14ac:dyDescent="0.6">
      <c r="A217" s="188"/>
      <c r="B217" s="382" t="s">
        <v>169</v>
      </c>
      <c r="C217" s="383"/>
      <c r="D217" s="388" t="s">
        <v>292</v>
      </c>
      <c r="E217" s="389"/>
      <c r="F217" s="389"/>
      <c r="G217" s="389"/>
      <c r="H217" s="389"/>
      <c r="I217" s="390"/>
      <c r="J217"/>
    </row>
    <row r="218" spans="1:10" s="86" customFormat="1" ht="20.149999999999999" customHeight="1" x14ac:dyDescent="0.55000000000000004">
      <c r="A218" s="188"/>
      <c r="B218" s="384"/>
      <c r="C218" s="385"/>
      <c r="D218" s="391" t="s">
        <v>283</v>
      </c>
      <c r="E218" s="392"/>
      <c r="F218" s="393"/>
      <c r="G218" s="391" t="s">
        <v>352</v>
      </c>
      <c r="H218" s="392"/>
      <c r="I218" s="393"/>
      <c r="J218"/>
    </row>
    <row r="219" spans="1:10" s="86" customFormat="1" ht="20.149999999999999" customHeight="1" thickBot="1" x14ac:dyDescent="0.6">
      <c r="A219" s="188"/>
      <c r="B219" s="386"/>
      <c r="C219" s="387"/>
      <c r="D219" s="135" t="s">
        <v>288</v>
      </c>
      <c r="E219" s="394" t="s">
        <v>207</v>
      </c>
      <c r="F219" s="395"/>
      <c r="G219" s="135" t="s">
        <v>288</v>
      </c>
      <c r="H219" s="394" t="s">
        <v>207</v>
      </c>
      <c r="I219" s="395"/>
      <c r="J219"/>
    </row>
    <row r="220" spans="1:10" s="86" customFormat="1" ht="20.149999999999999" customHeight="1" x14ac:dyDescent="0.55000000000000004">
      <c r="A220" s="188"/>
      <c r="B220" s="136" t="s">
        <v>76</v>
      </c>
      <c r="C220" s="137"/>
      <c r="D220" s="169">
        <f t="shared" ref="D220:D245" si="4">ROUNDDOWN(7070*2/3,0)</f>
        <v>4713</v>
      </c>
      <c r="E220" s="396" t="s">
        <v>287</v>
      </c>
      <c r="F220" s="397"/>
      <c r="G220" s="169">
        <f>ROUNDDOWN(4130*2/3,0)</f>
        <v>2753</v>
      </c>
      <c r="H220" s="396" t="s">
        <v>174</v>
      </c>
      <c r="I220" s="397"/>
      <c r="J220"/>
    </row>
    <row r="221" spans="1:10" s="86" customFormat="1" ht="20.149999999999999" customHeight="1" x14ac:dyDescent="0.55000000000000004">
      <c r="A221" s="188"/>
      <c r="B221" s="138" t="s">
        <v>237</v>
      </c>
      <c r="C221" s="139"/>
      <c r="D221" s="170">
        <f>ROUNDDOWN(7070*2/3,0)</f>
        <v>4713</v>
      </c>
      <c r="E221" s="398" t="s">
        <v>287</v>
      </c>
      <c r="F221" s="400"/>
      <c r="G221" s="170">
        <f t="shared" ref="G221:G245" si="5">ROUNDDOWN(4130*2/3,0)</f>
        <v>2753</v>
      </c>
      <c r="H221" s="398" t="s">
        <v>174</v>
      </c>
      <c r="I221" s="400"/>
      <c r="J221"/>
    </row>
    <row r="222" spans="1:10" s="86" customFormat="1" ht="20.149999999999999" customHeight="1" x14ac:dyDescent="0.55000000000000004">
      <c r="A222" s="188"/>
      <c r="B222" s="140" t="s">
        <v>128</v>
      </c>
      <c r="C222" s="141"/>
      <c r="D222" s="171">
        <f t="shared" si="4"/>
        <v>4713</v>
      </c>
      <c r="E222" s="401" t="s">
        <v>287</v>
      </c>
      <c r="F222" s="403"/>
      <c r="G222" s="171">
        <f t="shared" si="5"/>
        <v>2753</v>
      </c>
      <c r="H222" s="401" t="s">
        <v>174</v>
      </c>
      <c r="I222" s="403"/>
      <c r="J222"/>
    </row>
    <row r="223" spans="1:10" s="86" customFormat="1" ht="20.149999999999999" customHeight="1" x14ac:dyDescent="0.55000000000000004">
      <c r="A223" s="188"/>
      <c r="B223" s="142" t="s">
        <v>122</v>
      </c>
      <c r="C223" s="143"/>
      <c r="D223" s="171">
        <f t="shared" si="4"/>
        <v>4713</v>
      </c>
      <c r="E223" s="401" t="s">
        <v>287</v>
      </c>
      <c r="F223" s="403"/>
      <c r="G223" s="171">
        <f t="shared" si="5"/>
        <v>2753</v>
      </c>
      <c r="H223" s="401" t="s">
        <v>174</v>
      </c>
      <c r="I223" s="403"/>
      <c r="J223"/>
    </row>
    <row r="224" spans="1:10" s="86" customFormat="1" ht="20.149999999999999" customHeight="1" x14ac:dyDescent="0.55000000000000004">
      <c r="A224" s="188"/>
      <c r="B224" s="144" t="s">
        <v>73</v>
      </c>
      <c r="C224" s="145"/>
      <c r="D224" s="170">
        <f t="shared" si="4"/>
        <v>4713</v>
      </c>
      <c r="E224" s="398" t="s">
        <v>287</v>
      </c>
      <c r="F224" s="400"/>
      <c r="G224" s="170">
        <f t="shared" si="5"/>
        <v>2753</v>
      </c>
      <c r="H224" s="398" t="s">
        <v>174</v>
      </c>
      <c r="I224" s="400"/>
      <c r="J224"/>
    </row>
    <row r="225" spans="1:10" s="86" customFormat="1" ht="20.149999999999999" customHeight="1" x14ac:dyDescent="0.55000000000000004">
      <c r="A225" s="188"/>
      <c r="B225" s="140" t="s">
        <v>238</v>
      </c>
      <c r="C225" s="141"/>
      <c r="D225" s="171">
        <f t="shared" si="4"/>
        <v>4713</v>
      </c>
      <c r="E225" s="401" t="s">
        <v>287</v>
      </c>
      <c r="F225" s="403"/>
      <c r="G225" s="171">
        <f t="shared" si="5"/>
        <v>2753</v>
      </c>
      <c r="H225" s="401" t="s">
        <v>174</v>
      </c>
      <c r="I225" s="403"/>
      <c r="J225"/>
    </row>
    <row r="226" spans="1:10" s="86" customFormat="1" ht="20.149999999999999" customHeight="1" x14ac:dyDescent="0.55000000000000004">
      <c r="A226" s="188"/>
      <c r="B226" s="144" t="s">
        <v>121</v>
      </c>
      <c r="C226" s="145"/>
      <c r="D226" s="170">
        <f t="shared" si="4"/>
        <v>4713</v>
      </c>
      <c r="E226" s="398" t="s">
        <v>287</v>
      </c>
      <c r="F226" s="400"/>
      <c r="G226" s="170">
        <f t="shared" si="5"/>
        <v>2753</v>
      </c>
      <c r="H226" s="398" t="s">
        <v>174</v>
      </c>
      <c r="I226" s="400"/>
      <c r="J226"/>
    </row>
    <row r="227" spans="1:10" s="86" customFormat="1" ht="20.149999999999999" customHeight="1" x14ac:dyDescent="0.55000000000000004">
      <c r="A227" s="188"/>
      <c r="B227" s="140" t="s">
        <v>239</v>
      </c>
      <c r="C227" s="141"/>
      <c r="D227" s="171">
        <f t="shared" si="4"/>
        <v>4713</v>
      </c>
      <c r="E227" s="401" t="s">
        <v>287</v>
      </c>
      <c r="F227" s="403"/>
      <c r="G227" s="171">
        <f t="shared" si="5"/>
        <v>2753</v>
      </c>
      <c r="H227" s="401" t="s">
        <v>174</v>
      </c>
      <c r="I227" s="403"/>
      <c r="J227"/>
    </row>
    <row r="228" spans="1:10" s="86" customFormat="1" ht="20.149999999999999" customHeight="1" x14ac:dyDescent="0.55000000000000004">
      <c r="A228" s="188"/>
      <c r="B228" s="144" t="s">
        <v>240</v>
      </c>
      <c r="C228" s="145"/>
      <c r="D228" s="170">
        <f t="shared" si="4"/>
        <v>4713</v>
      </c>
      <c r="E228" s="398" t="s">
        <v>287</v>
      </c>
      <c r="F228" s="400"/>
      <c r="G228" s="170">
        <f t="shared" si="5"/>
        <v>2753</v>
      </c>
      <c r="H228" s="398" t="s">
        <v>174</v>
      </c>
      <c r="I228" s="400"/>
      <c r="J228"/>
    </row>
    <row r="229" spans="1:10" s="86" customFormat="1" ht="20.149999999999999" customHeight="1" x14ac:dyDescent="0.55000000000000004">
      <c r="A229" s="188"/>
      <c r="B229" s="140" t="s">
        <v>241</v>
      </c>
      <c r="C229" s="141"/>
      <c r="D229" s="171">
        <f t="shared" si="4"/>
        <v>4713</v>
      </c>
      <c r="E229" s="401" t="s">
        <v>287</v>
      </c>
      <c r="F229" s="403"/>
      <c r="G229" s="171">
        <f t="shared" si="5"/>
        <v>2753</v>
      </c>
      <c r="H229" s="401" t="s">
        <v>174</v>
      </c>
      <c r="I229" s="403"/>
      <c r="J229"/>
    </row>
    <row r="230" spans="1:10" s="86" customFormat="1" ht="20.149999999999999" customHeight="1" x14ac:dyDescent="0.55000000000000004">
      <c r="A230" s="188"/>
      <c r="B230" s="144" t="s">
        <v>242</v>
      </c>
      <c r="C230" s="145"/>
      <c r="D230" s="170">
        <f t="shared" si="4"/>
        <v>4713</v>
      </c>
      <c r="E230" s="398" t="s">
        <v>287</v>
      </c>
      <c r="F230" s="400"/>
      <c r="G230" s="170">
        <f t="shared" si="5"/>
        <v>2753</v>
      </c>
      <c r="H230" s="398" t="s">
        <v>174</v>
      </c>
      <c r="I230" s="400"/>
      <c r="J230"/>
    </row>
    <row r="231" spans="1:10" s="86" customFormat="1" ht="20.149999999999999" customHeight="1" x14ac:dyDescent="0.55000000000000004">
      <c r="A231" s="188"/>
      <c r="B231" s="140" t="s">
        <v>243</v>
      </c>
      <c r="C231" s="141"/>
      <c r="D231" s="171">
        <f t="shared" si="4"/>
        <v>4713</v>
      </c>
      <c r="E231" s="401" t="s">
        <v>287</v>
      </c>
      <c r="F231" s="403"/>
      <c r="G231" s="171">
        <f t="shared" si="5"/>
        <v>2753</v>
      </c>
      <c r="H231" s="401" t="s">
        <v>174</v>
      </c>
      <c r="I231" s="403"/>
      <c r="J231"/>
    </row>
    <row r="232" spans="1:10" s="86" customFormat="1" ht="20.149999999999999" customHeight="1" x14ac:dyDescent="0.55000000000000004">
      <c r="A232" s="188"/>
      <c r="B232" s="144" t="s">
        <v>215</v>
      </c>
      <c r="C232" s="145"/>
      <c r="D232" s="170">
        <f t="shared" si="4"/>
        <v>4713</v>
      </c>
      <c r="E232" s="398" t="s">
        <v>287</v>
      </c>
      <c r="F232" s="400"/>
      <c r="G232" s="170">
        <f t="shared" si="5"/>
        <v>2753</v>
      </c>
      <c r="H232" s="398" t="s">
        <v>174</v>
      </c>
      <c r="I232" s="400"/>
      <c r="J232"/>
    </row>
    <row r="233" spans="1:10" s="86" customFormat="1" ht="20.149999999999999" customHeight="1" x14ac:dyDescent="0.55000000000000004">
      <c r="A233" s="188"/>
      <c r="B233" s="140" t="s">
        <v>244</v>
      </c>
      <c r="C233" s="141"/>
      <c r="D233" s="171">
        <f t="shared" si="4"/>
        <v>4713</v>
      </c>
      <c r="E233" s="401" t="s">
        <v>287</v>
      </c>
      <c r="F233" s="403"/>
      <c r="G233" s="171">
        <f t="shared" si="5"/>
        <v>2753</v>
      </c>
      <c r="H233" s="401" t="s">
        <v>174</v>
      </c>
      <c r="I233" s="403"/>
      <c r="J233"/>
    </row>
    <row r="234" spans="1:10" s="86" customFormat="1" ht="20.149999999999999" customHeight="1" x14ac:dyDescent="0.55000000000000004">
      <c r="A234" s="188"/>
      <c r="B234" s="140" t="s">
        <v>15</v>
      </c>
      <c r="C234" s="141"/>
      <c r="D234" s="171">
        <f t="shared" si="4"/>
        <v>4713</v>
      </c>
      <c r="E234" s="401" t="s">
        <v>287</v>
      </c>
      <c r="F234" s="403"/>
      <c r="G234" s="171">
        <f t="shared" si="5"/>
        <v>2753</v>
      </c>
      <c r="H234" s="401" t="s">
        <v>174</v>
      </c>
      <c r="I234" s="403"/>
      <c r="J234"/>
    </row>
    <row r="235" spans="1:10" s="86" customFormat="1" ht="20.149999999999999" customHeight="1" x14ac:dyDescent="0.55000000000000004">
      <c r="A235" s="188"/>
      <c r="B235" s="140" t="s">
        <v>129</v>
      </c>
      <c r="C235" s="141"/>
      <c r="D235" s="171">
        <f t="shared" si="4"/>
        <v>4713</v>
      </c>
      <c r="E235" s="401" t="s">
        <v>287</v>
      </c>
      <c r="F235" s="403"/>
      <c r="G235" s="171">
        <f t="shared" si="5"/>
        <v>2753</v>
      </c>
      <c r="H235" s="401" t="s">
        <v>174</v>
      </c>
      <c r="I235" s="403"/>
      <c r="J235"/>
    </row>
    <row r="236" spans="1:10" s="86" customFormat="1" ht="20.149999999999999" customHeight="1" x14ac:dyDescent="0.55000000000000004">
      <c r="A236" s="188"/>
      <c r="B236" s="140" t="s">
        <v>85</v>
      </c>
      <c r="C236" s="141"/>
      <c r="D236" s="171">
        <f t="shared" si="4"/>
        <v>4713</v>
      </c>
      <c r="E236" s="401" t="s">
        <v>287</v>
      </c>
      <c r="F236" s="403"/>
      <c r="G236" s="171">
        <f t="shared" si="5"/>
        <v>2753</v>
      </c>
      <c r="H236" s="401" t="s">
        <v>174</v>
      </c>
      <c r="I236" s="403"/>
      <c r="J236"/>
    </row>
    <row r="237" spans="1:10" s="86" customFormat="1" ht="20.149999999999999" customHeight="1" x14ac:dyDescent="0.55000000000000004">
      <c r="A237" s="188"/>
      <c r="B237" s="144" t="s">
        <v>103</v>
      </c>
      <c r="C237" s="145"/>
      <c r="D237" s="170">
        <f t="shared" si="4"/>
        <v>4713</v>
      </c>
      <c r="E237" s="398" t="s">
        <v>287</v>
      </c>
      <c r="F237" s="400"/>
      <c r="G237" s="170">
        <f t="shared" si="5"/>
        <v>2753</v>
      </c>
      <c r="H237" s="398" t="s">
        <v>174</v>
      </c>
      <c r="I237" s="400"/>
      <c r="J237"/>
    </row>
    <row r="238" spans="1:10" s="86" customFormat="1" ht="20.149999999999999" customHeight="1" x14ac:dyDescent="0.55000000000000004">
      <c r="A238" s="188"/>
      <c r="B238" s="140" t="s">
        <v>75</v>
      </c>
      <c r="C238" s="141"/>
      <c r="D238" s="171">
        <f t="shared" si="4"/>
        <v>4713</v>
      </c>
      <c r="E238" s="401" t="s">
        <v>287</v>
      </c>
      <c r="F238" s="403"/>
      <c r="G238" s="171">
        <f t="shared" si="5"/>
        <v>2753</v>
      </c>
      <c r="H238" s="401" t="s">
        <v>174</v>
      </c>
      <c r="I238" s="403"/>
      <c r="J238"/>
    </row>
    <row r="239" spans="1:10" s="86" customFormat="1" ht="20.149999999999999" customHeight="1" x14ac:dyDescent="0.55000000000000004">
      <c r="A239" s="188"/>
      <c r="B239" s="144" t="s">
        <v>125</v>
      </c>
      <c r="C239" s="145"/>
      <c r="D239" s="170">
        <f t="shared" si="4"/>
        <v>4713</v>
      </c>
      <c r="E239" s="398" t="s">
        <v>287</v>
      </c>
      <c r="F239" s="400"/>
      <c r="G239" s="170">
        <f t="shared" si="5"/>
        <v>2753</v>
      </c>
      <c r="H239" s="398" t="s">
        <v>174</v>
      </c>
      <c r="I239" s="400"/>
      <c r="J239"/>
    </row>
    <row r="240" spans="1:10" s="86" customFormat="1" ht="20.149999999999999" customHeight="1" x14ac:dyDescent="0.55000000000000004">
      <c r="A240" s="188"/>
      <c r="B240" s="140" t="s">
        <v>245</v>
      </c>
      <c r="C240" s="141"/>
      <c r="D240" s="171">
        <f t="shared" si="4"/>
        <v>4713</v>
      </c>
      <c r="E240" s="401" t="s">
        <v>287</v>
      </c>
      <c r="F240" s="403"/>
      <c r="G240" s="171">
        <f t="shared" si="5"/>
        <v>2753</v>
      </c>
      <c r="H240" s="401" t="s">
        <v>174</v>
      </c>
      <c r="I240" s="403"/>
      <c r="J240"/>
    </row>
    <row r="241" spans="1:16" s="86" customFormat="1" ht="20.149999999999999" customHeight="1" x14ac:dyDescent="0.55000000000000004">
      <c r="A241" s="188"/>
      <c r="B241" s="144" t="s">
        <v>246</v>
      </c>
      <c r="C241" s="145"/>
      <c r="D241" s="170">
        <f t="shared" si="4"/>
        <v>4713</v>
      </c>
      <c r="E241" s="398" t="s">
        <v>287</v>
      </c>
      <c r="F241" s="400"/>
      <c r="G241" s="170">
        <f t="shared" si="5"/>
        <v>2753</v>
      </c>
      <c r="H241" s="398" t="s">
        <v>174</v>
      </c>
      <c r="I241" s="400"/>
      <c r="J241"/>
    </row>
    <row r="242" spans="1:16" s="86" customFormat="1" ht="20.149999999999999" customHeight="1" x14ac:dyDescent="0.55000000000000004">
      <c r="A242" s="188"/>
      <c r="B242" s="140" t="s">
        <v>124</v>
      </c>
      <c r="C242" s="141"/>
      <c r="D242" s="171">
        <f t="shared" si="4"/>
        <v>4713</v>
      </c>
      <c r="E242" s="401" t="s">
        <v>287</v>
      </c>
      <c r="F242" s="403"/>
      <c r="G242" s="171">
        <f t="shared" si="5"/>
        <v>2753</v>
      </c>
      <c r="H242" s="401" t="s">
        <v>174</v>
      </c>
      <c r="I242" s="403"/>
      <c r="J242"/>
    </row>
    <row r="243" spans="1:16" s="86" customFormat="1" ht="20.149999999999999" customHeight="1" x14ac:dyDescent="0.55000000000000004">
      <c r="A243" s="188"/>
      <c r="B243" s="144" t="s">
        <v>293</v>
      </c>
      <c r="C243" s="145"/>
      <c r="D243" s="170">
        <f t="shared" si="4"/>
        <v>4713</v>
      </c>
      <c r="E243" s="398" t="s">
        <v>287</v>
      </c>
      <c r="F243" s="400"/>
      <c r="G243" s="170">
        <f t="shared" si="5"/>
        <v>2753</v>
      </c>
      <c r="H243" s="398" t="s">
        <v>174</v>
      </c>
      <c r="I243" s="400"/>
      <c r="J243"/>
    </row>
    <row r="244" spans="1:16" s="86" customFormat="1" ht="20.149999999999999" customHeight="1" x14ac:dyDescent="0.55000000000000004">
      <c r="A244" s="188"/>
      <c r="B244" s="140" t="s">
        <v>294</v>
      </c>
      <c r="C244" s="141"/>
      <c r="D244" s="171">
        <f t="shared" si="4"/>
        <v>4713</v>
      </c>
      <c r="E244" s="401" t="s">
        <v>287</v>
      </c>
      <c r="F244" s="403"/>
      <c r="G244" s="171">
        <f t="shared" si="5"/>
        <v>2753</v>
      </c>
      <c r="H244" s="401" t="s">
        <v>174</v>
      </c>
      <c r="I244" s="403"/>
      <c r="J244"/>
    </row>
    <row r="245" spans="1:16" s="86" customFormat="1" ht="20.149999999999999" customHeight="1" thickBot="1" x14ac:dyDescent="0.6">
      <c r="A245" s="188"/>
      <c r="B245" s="147" t="s">
        <v>181</v>
      </c>
      <c r="C245" s="148"/>
      <c r="D245" s="172">
        <f t="shared" si="4"/>
        <v>4713</v>
      </c>
      <c r="E245" s="408" t="s">
        <v>287</v>
      </c>
      <c r="F245" s="409"/>
      <c r="G245" s="172">
        <f t="shared" si="5"/>
        <v>2753</v>
      </c>
      <c r="H245" s="408" t="s">
        <v>174</v>
      </c>
      <c r="I245" s="409"/>
      <c r="J245"/>
    </row>
    <row r="246" spans="1:16" ht="80.25" customHeight="1" thickBot="1" x14ac:dyDescent="0.6">
      <c r="A246" s="190"/>
      <c r="B246" s="410" t="s">
        <v>358</v>
      </c>
      <c r="C246" s="411"/>
      <c r="D246" s="411"/>
      <c r="E246" s="411"/>
      <c r="F246" s="411"/>
      <c r="G246" s="411"/>
      <c r="H246" s="411"/>
      <c r="I246" s="412"/>
    </row>
    <row r="247" spans="1:16" ht="22.5" customHeight="1" x14ac:dyDescent="0.55000000000000004">
      <c r="A247" s="87"/>
      <c r="B247" s="88"/>
      <c r="C247" s="88"/>
      <c r="D247" s="88"/>
      <c r="E247" s="88"/>
      <c r="F247" s="88"/>
      <c r="G247" s="88"/>
      <c r="H247" s="88"/>
      <c r="I247" s="88"/>
    </row>
    <row r="248" spans="1:16" ht="9.75" customHeight="1" x14ac:dyDescent="0.55000000000000004">
      <c r="A248" s="87"/>
      <c r="B248" s="89"/>
      <c r="C248" s="89"/>
      <c r="D248" s="89"/>
      <c r="E248" s="89"/>
      <c r="F248" s="89"/>
      <c r="G248" s="89"/>
      <c r="H248" s="89"/>
      <c r="I248" s="89"/>
      <c r="J248" s="89"/>
      <c r="K248" s="89"/>
      <c r="L248" s="89"/>
      <c r="M248" s="89"/>
      <c r="N248" s="89"/>
      <c r="O248" s="89"/>
      <c r="P248" s="89"/>
    </row>
    <row r="249" spans="1:16" ht="20.25" customHeight="1" x14ac:dyDescent="0.55000000000000004">
      <c r="A249" s="87"/>
      <c r="B249" s="90"/>
      <c r="C249" s="90"/>
    </row>
    <row r="250" spans="1:16" ht="20.25" customHeight="1" x14ac:dyDescent="0.55000000000000004"/>
    <row r="252" spans="1:16" ht="20.149999999999999" customHeight="1" x14ac:dyDescent="0.55000000000000004"/>
    <row r="253" spans="1:16" ht="20.149999999999999" customHeight="1" x14ac:dyDescent="0.55000000000000004"/>
    <row r="254" spans="1:16" ht="20.149999999999999" customHeight="1" x14ac:dyDescent="0.55000000000000004"/>
    <row r="255" spans="1:16" ht="20.149999999999999" customHeight="1" x14ac:dyDescent="0.55000000000000004"/>
    <row r="256" spans="1:16" ht="20.149999999999999" customHeight="1" x14ac:dyDescent="0.55000000000000004"/>
    <row r="257" ht="20.149999999999999" customHeight="1" x14ac:dyDescent="0.55000000000000004"/>
    <row r="258" ht="20.149999999999999" customHeight="1" x14ac:dyDescent="0.55000000000000004"/>
    <row r="259" ht="20.149999999999999" customHeight="1" x14ac:dyDescent="0.55000000000000004"/>
    <row r="260" ht="20.149999999999999" customHeight="1" x14ac:dyDescent="0.55000000000000004"/>
    <row r="261" ht="20.149999999999999" customHeight="1" x14ac:dyDescent="0.55000000000000004"/>
    <row r="262" ht="20.149999999999999" customHeight="1" x14ac:dyDescent="0.55000000000000004"/>
    <row r="265" ht="20.149999999999999" customHeight="1" x14ac:dyDescent="0.55000000000000004"/>
  </sheetData>
  <mergeCells count="379">
    <mergeCell ref="B246:I246"/>
    <mergeCell ref="E244:F244"/>
    <mergeCell ref="H244:I244"/>
    <mergeCell ref="E245:F245"/>
    <mergeCell ref="H245:I245"/>
    <mergeCell ref="E241:F241"/>
    <mergeCell ref="H241:I241"/>
    <mergeCell ref="E242:F242"/>
    <mergeCell ref="H242:I242"/>
    <mergeCell ref="E243:F243"/>
    <mergeCell ref="H243:I243"/>
    <mergeCell ref="E238:F238"/>
    <mergeCell ref="H238:I238"/>
    <mergeCell ref="E239:F239"/>
    <mergeCell ref="H239:I239"/>
    <mergeCell ref="E240:F240"/>
    <mergeCell ref="H240:I240"/>
    <mergeCell ref="E235:F235"/>
    <mergeCell ref="H235:I235"/>
    <mergeCell ref="E236:F236"/>
    <mergeCell ref="H236:I236"/>
    <mergeCell ref="E237:F237"/>
    <mergeCell ref="H237:I237"/>
    <mergeCell ref="E232:F232"/>
    <mergeCell ref="H232:I232"/>
    <mergeCell ref="E233:F233"/>
    <mergeCell ref="H233:I233"/>
    <mergeCell ref="E234:F234"/>
    <mergeCell ref="H234:I234"/>
    <mergeCell ref="E229:F229"/>
    <mergeCell ref="H229:I229"/>
    <mergeCell ref="E230:F230"/>
    <mergeCell ref="H230:I230"/>
    <mergeCell ref="E231:F231"/>
    <mergeCell ref="H231:I231"/>
    <mergeCell ref="E226:F226"/>
    <mergeCell ref="H226:I226"/>
    <mergeCell ref="E227:F227"/>
    <mergeCell ref="H227:I227"/>
    <mergeCell ref="E228:F228"/>
    <mergeCell ref="H228:I228"/>
    <mergeCell ref="E223:F223"/>
    <mergeCell ref="H223:I223"/>
    <mergeCell ref="E224:F224"/>
    <mergeCell ref="H224:I224"/>
    <mergeCell ref="E225:F225"/>
    <mergeCell ref="H225:I225"/>
    <mergeCell ref="E220:F220"/>
    <mergeCell ref="H220:I220"/>
    <mergeCell ref="E221:F221"/>
    <mergeCell ref="H221:I221"/>
    <mergeCell ref="E222:F222"/>
    <mergeCell ref="H222:I222"/>
    <mergeCell ref="E215:F215"/>
    <mergeCell ref="H215:I215"/>
    <mergeCell ref="E216:F216"/>
    <mergeCell ref="H216:I216"/>
    <mergeCell ref="B217:C219"/>
    <mergeCell ref="D217:I217"/>
    <mergeCell ref="D218:F218"/>
    <mergeCell ref="G218:I218"/>
    <mergeCell ref="E219:F219"/>
    <mergeCell ref="H219:I219"/>
    <mergeCell ref="E212:F212"/>
    <mergeCell ref="H212:I212"/>
    <mergeCell ref="E213:F213"/>
    <mergeCell ref="H213:I213"/>
    <mergeCell ref="E214:F214"/>
    <mergeCell ref="H214:I214"/>
    <mergeCell ref="E209:F209"/>
    <mergeCell ref="H209:I209"/>
    <mergeCell ref="E210:F210"/>
    <mergeCell ref="H210:I210"/>
    <mergeCell ref="E211:F211"/>
    <mergeCell ref="H211:I211"/>
    <mergeCell ref="E206:F206"/>
    <mergeCell ref="H206:I206"/>
    <mergeCell ref="E207:F207"/>
    <mergeCell ref="H207:I207"/>
    <mergeCell ref="E208:F208"/>
    <mergeCell ref="H208:I208"/>
    <mergeCell ref="E203:F203"/>
    <mergeCell ref="H203:I203"/>
    <mergeCell ref="E204:F204"/>
    <mergeCell ref="H204:I204"/>
    <mergeCell ref="E205:F205"/>
    <mergeCell ref="H205:I205"/>
    <mergeCell ref="E200:F200"/>
    <mergeCell ref="H200:I200"/>
    <mergeCell ref="E201:F201"/>
    <mergeCell ref="H201:I201"/>
    <mergeCell ref="E202:F202"/>
    <mergeCell ref="H202:I202"/>
    <mergeCell ref="E197:F197"/>
    <mergeCell ref="H197:I197"/>
    <mergeCell ref="E198:F198"/>
    <mergeCell ref="H198:I198"/>
    <mergeCell ref="E199:F199"/>
    <mergeCell ref="H199:I199"/>
    <mergeCell ref="E194:F194"/>
    <mergeCell ref="H194:I194"/>
    <mergeCell ref="E195:F195"/>
    <mergeCell ref="H195:I195"/>
    <mergeCell ref="E196:F196"/>
    <mergeCell ref="H196:I196"/>
    <mergeCell ref="E191:F191"/>
    <mergeCell ref="H191:I191"/>
    <mergeCell ref="E192:F192"/>
    <mergeCell ref="H192:I192"/>
    <mergeCell ref="E193:F193"/>
    <mergeCell ref="H193:I193"/>
    <mergeCell ref="E184:F184"/>
    <mergeCell ref="E185:F185"/>
    <mergeCell ref="E186:F186"/>
    <mergeCell ref="E187:F187"/>
    <mergeCell ref="B188:C190"/>
    <mergeCell ref="D188:I188"/>
    <mergeCell ref="D189:F189"/>
    <mergeCell ref="G189:I189"/>
    <mergeCell ref="E190:F190"/>
    <mergeCell ref="H190:I190"/>
    <mergeCell ref="E178:F178"/>
    <mergeCell ref="E179:F179"/>
    <mergeCell ref="E180:F180"/>
    <mergeCell ref="E181:F181"/>
    <mergeCell ref="E182:F182"/>
    <mergeCell ref="E183:F183"/>
    <mergeCell ref="B159:C161"/>
    <mergeCell ref="D159:I159"/>
    <mergeCell ref="D160:F160"/>
    <mergeCell ref="G160:I187"/>
    <mergeCell ref="E161:F161"/>
    <mergeCell ref="E162:F162"/>
    <mergeCell ref="E163:F163"/>
    <mergeCell ref="E164:F164"/>
    <mergeCell ref="E165:F165"/>
    <mergeCell ref="E172:F172"/>
    <mergeCell ref="E173:F173"/>
    <mergeCell ref="E174:F174"/>
    <mergeCell ref="E175:F175"/>
    <mergeCell ref="E176:F176"/>
    <mergeCell ref="E177:F177"/>
    <mergeCell ref="E166:F166"/>
    <mergeCell ref="E167:F167"/>
    <mergeCell ref="E168:F168"/>
    <mergeCell ref="E169:F169"/>
    <mergeCell ref="E170:F170"/>
    <mergeCell ref="E171:F171"/>
    <mergeCell ref="B139:C140"/>
    <mergeCell ref="D139:F139"/>
    <mergeCell ref="G139:I154"/>
    <mergeCell ref="D140:F140"/>
    <mergeCell ref="D141:F154"/>
    <mergeCell ref="B155:F155"/>
    <mergeCell ref="G155:I158"/>
    <mergeCell ref="B156:B158"/>
    <mergeCell ref="E156:F156"/>
    <mergeCell ref="E157:F157"/>
    <mergeCell ref="E158:F158"/>
    <mergeCell ref="E136:F136"/>
    <mergeCell ref="H136:I136"/>
    <mergeCell ref="E137:F137"/>
    <mergeCell ref="H137:I137"/>
    <mergeCell ref="E138:F138"/>
    <mergeCell ref="H138:I138"/>
    <mergeCell ref="E133:F133"/>
    <mergeCell ref="H133:I133"/>
    <mergeCell ref="E134:F134"/>
    <mergeCell ref="H134:I134"/>
    <mergeCell ref="E135:F135"/>
    <mergeCell ref="H135:I135"/>
    <mergeCell ref="E130:F130"/>
    <mergeCell ref="H130:I130"/>
    <mergeCell ref="E131:F131"/>
    <mergeCell ref="H131:I131"/>
    <mergeCell ref="E132:F132"/>
    <mergeCell ref="H132:I132"/>
    <mergeCell ref="E127:F127"/>
    <mergeCell ref="H127:I127"/>
    <mergeCell ref="E128:F128"/>
    <mergeCell ref="H128:I128"/>
    <mergeCell ref="E129:F129"/>
    <mergeCell ref="H129:I129"/>
    <mergeCell ref="E124:F124"/>
    <mergeCell ref="H124:I124"/>
    <mergeCell ref="D125:F125"/>
    <mergeCell ref="H125:I125"/>
    <mergeCell ref="E126:F126"/>
    <mergeCell ref="H126:I126"/>
    <mergeCell ref="E121:F121"/>
    <mergeCell ref="H121:I121"/>
    <mergeCell ref="E122:F122"/>
    <mergeCell ref="H122:I122"/>
    <mergeCell ref="E123:F123"/>
    <mergeCell ref="H123:I123"/>
    <mergeCell ref="E118:F118"/>
    <mergeCell ref="H118:I118"/>
    <mergeCell ref="E119:F119"/>
    <mergeCell ref="H119:I119"/>
    <mergeCell ref="E120:F120"/>
    <mergeCell ref="H120:I120"/>
    <mergeCell ref="B115:C116"/>
    <mergeCell ref="D115:F115"/>
    <mergeCell ref="G115:I115"/>
    <mergeCell ref="E116:F116"/>
    <mergeCell ref="H116:I116"/>
    <mergeCell ref="E117:F117"/>
    <mergeCell ref="H117:I117"/>
    <mergeCell ref="B110:F110"/>
    <mergeCell ref="G110:I114"/>
    <mergeCell ref="B111:B114"/>
    <mergeCell ref="E111:F111"/>
    <mergeCell ref="E112:F112"/>
    <mergeCell ref="E113:F113"/>
    <mergeCell ref="E114:F114"/>
    <mergeCell ref="F107:G107"/>
    <mergeCell ref="H107:I107"/>
    <mergeCell ref="F108:G108"/>
    <mergeCell ref="H108:I108"/>
    <mergeCell ref="F109:G109"/>
    <mergeCell ref="H109:I109"/>
    <mergeCell ref="C103:C109"/>
    <mergeCell ref="D103:E103"/>
    <mergeCell ref="F103:G103"/>
    <mergeCell ref="H103:I103"/>
    <mergeCell ref="F104:G104"/>
    <mergeCell ref="H104:I104"/>
    <mergeCell ref="F105:G105"/>
    <mergeCell ref="H105:I105"/>
    <mergeCell ref="F106:G106"/>
    <mergeCell ref="H106:I106"/>
    <mergeCell ref="F100:G100"/>
    <mergeCell ref="H100:I100"/>
    <mergeCell ref="F101:G101"/>
    <mergeCell ref="H101:I101"/>
    <mergeCell ref="F102:G102"/>
    <mergeCell ref="H102:I102"/>
    <mergeCell ref="F97:G97"/>
    <mergeCell ref="H97:I97"/>
    <mergeCell ref="F98:G98"/>
    <mergeCell ref="H98:I98"/>
    <mergeCell ref="F99:G99"/>
    <mergeCell ref="H99:I99"/>
    <mergeCell ref="F86:G86"/>
    <mergeCell ref="H86:I86"/>
    <mergeCell ref="C87:C102"/>
    <mergeCell ref="D87:E87"/>
    <mergeCell ref="F87:G87"/>
    <mergeCell ref="H87:I87"/>
    <mergeCell ref="F88:G88"/>
    <mergeCell ref="H88:I88"/>
    <mergeCell ref="F89:G89"/>
    <mergeCell ref="H89:I89"/>
    <mergeCell ref="F90:G90"/>
    <mergeCell ref="H90:I90"/>
    <mergeCell ref="F94:G94"/>
    <mergeCell ref="H94:I94"/>
    <mergeCell ref="F95:G95"/>
    <mergeCell ref="H95:I95"/>
    <mergeCell ref="F96:G96"/>
    <mergeCell ref="H96:I96"/>
    <mergeCell ref="F91:G91"/>
    <mergeCell ref="H91:I91"/>
    <mergeCell ref="F92:G92"/>
    <mergeCell ref="H92:I92"/>
    <mergeCell ref="F93:G93"/>
    <mergeCell ref="H93:I93"/>
    <mergeCell ref="H81:I81"/>
    <mergeCell ref="F82:G82"/>
    <mergeCell ref="H82:I82"/>
    <mergeCell ref="D83:E83"/>
    <mergeCell ref="F83:G83"/>
    <mergeCell ref="H83:I83"/>
    <mergeCell ref="B78:I78"/>
    <mergeCell ref="B79:B109"/>
    <mergeCell ref="D79:E79"/>
    <mergeCell ref="F79:G79"/>
    <mergeCell ref="H79:I79"/>
    <mergeCell ref="C80:C83"/>
    <mergeCell ref="F80:G80"/>
    <mergeCell ref="H80:I80"/>
    <mergeCell ref="D81:E81"/>
    <mergeCell ref="F81:G81"/>
    <mergeCell ref="C84:C86"/>
    <mergeCell ref="D84:E84"/>
    <mergeCell ref="F84:G84"/>
    <mergeCell ref="H84:I84"/>
    <mergeCell ref="D85:E85"/>
    <mergeCell ref="F85:G85"/>
    <mergeCell ref="H85:I85"/>
    <mergeCell ref="D86:E86"/>
    <mergeCell ref="B72:C73"/>
    <mergeCell ref="D72:I72"/>
    <mergeCell ref="E73:F73"/>
    <mergeCell ref="G73:I77"/>
    <mergeCell ref="D74:D77"/>
    <mergeCell ref="E74:F77"/>
    <mergeCell ref="E64:F64"/>
    <mergeCell ref="E65:F65"/>
    <mergeCell ref="E66:F66"/>
    <mergeCell ref="E67:F67"/>
    <mergeCell ref="E68:F68"/>
    <mergeCell ref="E69:F69"/>
    <mergeCell ref="B53:C54"/>
    <mergeCell ref="D53:H53"/>
    <mergeCell ref="I53:I71"/>
    <mergeCell ref="E54:F54"/>
    <mergeCell ref="G54:H54"/>
    <mergeCell ref="E55:F55"/>
    <mergeCell ref="G55:H71"/>
    <mergeCell ref="E56:F56"/>
    <mergeCell ref="E57:F57"/>
    <mergeCell ref="E58:F58"/>
    <mergeCell ref="E59:F59"/>
    <mergeCell ref="E60:F60"/>
    <mergeCell ref="E61:F61"/>
    <mergeCell ref="E62:F62"/>
    <mergeCell ref="E63:F63"/>
    <mergeCell ref="E70:F70"/>
    <mergeCell ref="E71:F71"/>
    <mergeCell ref="E27:F27"/>
    <mergeCell ref="H27:I27"/>
    <mergeCell ref="E24:F24"/>
    <mergeCell ref="H24:I24"/>
    <mergeCell ref="E25:F25"/>
    <mergeCell ref="H25:I25"/>
    <mergeCell ref="E26:F26"/>
    <mergeCell ref="H26:I26"/>
    <mergeCell ref="B28:C29"/>
    <mergeCell ref="D28:F28"/>
    <mergeCell ref="G28:I52"/>
    <mergeCell ref="D29:F29"/>
    <mergeCell ref="D30:F52"/>
    <mergeCell ref="E21:F21"/>
    <mergeCell ref="H21:I21"/>
    <mergeCell ref="E22:F22"/>
    <mergeCell ref="H22:I22"/>
    <mergeCell ref="E23:F23"/>
    <mergeCell ref="H23:I23"/>
    <mergeCell ref="E18:F18"/>
    <mergeCell ref="H18:I18"/>
    <mergeCell ref="E19:F19"/>
    <mergeCell ref="H19:I19"/>
    <mergeCell ref="E20:F20"/>
    <mergeCell ref="H20:I20"/>
    <mergeCell ref="E16:F16"/>
    <mergeCell ref="H16:I16"/>
    <mergeCell ref="E17:F17"/>
    <mergeCell ref="H17:I17"/>
    <mergeCell ref="E12:F12"/>
    <mergeCell ref="H12:I12"/>
    <mergeCell ref="E13:F13"/>
    <mergeCell ref="H13:I13"/>
    <mergeCell ref="E14:F14"/>
    <mergeCell ref="H14:I14"/>
    <mergeCell ref="A2:A246"/>
    <mergeCell ref="B2:C3"/>
    <mergeCell ref="D2:F2"/>
    <mergeCell ref="G2:I2"/>
    <mergeCell ref="E3:F3"/>
    <mergeCell ref="H3:I3"/>
    <mergeCell ref="E4:F4"/>
    <mergeCell ref="H4:I4"/>
    <mergeCell ref="E5:F5"/>
    <mergeCell ref="H5:I5"/>
    <mergeCell ref="E9:F9"/>
    <mergeCell ref="H9:I9"/>
    <mergeCell ref="E10:F10"/>
    <mergeCell ref="H10:I10"/>
    <mergeCell ref="E11:F11"/>
    <mergeCell ref="H11:I11"/>
    <mergeCell ref="E6:F6"/>
    <mergeCell ref="H6:I6"/>
    <mergeCell ref="E7:F7"/>
    <mergeCell ref="H7:I7"/>
    <mergeCell ref="E8:F8"/>
    <mergeCell ref="H8:I8"/>
    <mergeCell ref="E15:F15"/>
    <mergeCell ref="H15:I15"/>
  </mergeCells>
  <phoneticPr fontId="2"/>
  <printOptions horizontalCentered="1"/>
  <pageMargins left="0.31496062992125984" right="0.31496062992125984" top="0.39370078740157483" bottom="0.39370078740157483" header="0.31496062992125984" footer="0.31496062992125984"/>
  <pageSetup paperSize="9" scale="81" fitToHeight="0" orientation="portrait" r:id="rId1"/>
  <rowBreaks count="4" manualBreakCount="4">
    <brk id="52" max="8" man="1"/>
    <brk id="114" max="8" man="1"/>
    <brk id="187" max="8" man="1"/>
    <brk id="24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D227"/>
  <sheetViews>
    <sheetView view="pageBreakPreview" zoomScale="55" zoomScaleNormal="100" zoomScaleSheetLayoutView="55" workbookViewId="0">
      <pane xSplit="6" ySplit="5" topLeftCell="G6" activePane="bottomRight" state="frozenSplit"/>
      <selection pane="topRight" activeCell="M1" sqref="M1"/>
      <selection pane="bottomLeft" activeCell="A7" sqref="A7"/>
      <selection pane="bottomRight"/>
    </sheetView>
  </sheetViews>
  <sheetFormatPr defaultColWidth="9" defaultRowHeight="18" x14ac:dyDescent="0.55000000000000004"/>
  <cols>
    <col min="1" max="1" width="9.5" style="8" customWidth="1"/>
    <col min="2" max="2" width="7.58203125" style="8" hidden="1" customWidth="1"/>
    <col min="3" max="3" width="9.6640625" style="8" hidden="1" customWidth="1"/>
    <col min="4" max="4" width="9.58203125" style="8" customWidth="1"/>
    <col min="5" max="5" width="15.5" style="8" customWidth="1"/>
    <col min="6" max="6" width="19.1640625" style="8" customWidth="1"/>
    <col min="7" max="9" width="11" style="8" customWidth="1"/>
    <col min="10" max="10" width="28.9140625" style="8" customWidth="1"/>
    <col min="11" max="11" width="30.4140625" style="8" customWidth="1"/>
    <col min="12" max="12" width="11" style="8" customWidth="1"/>
    <col min="13" max="13" width="15.58203125" style="8" bestFit="1" customWidth="1"/>
    <col min="14" max="14" width="8.58203125" style="37" customWidth="1"/>
    <col min="15" max="15" width="10.6640625" style="37" customWidth="1"/>
    <col min="16" max="16" width="14.08203125" style="37" bestFit="1" customWidth="1"/>
    <col min="17" max="17" width="33.9140625" style="35" customWidth="1"/>
    <col min="18" max="18" width="23.1640625" style="35" customWidth="1"/>
    <col min="19" max="23" width="9" style="8"/>
    <col min="24" max="24" width="8.83203125" customWidth="1"/>
    <col min="25" max="16384" width="9" style="8"/>
  </cols>
  <sheetData>
    <row r="1" spans="1:30" ht="28.5" customHeight="1" x14ac:dyDescent="0.55000000000000004">
      <c r="A1" s="2" t="s">
        <v>361</v>
      </c>
      <c r="B1" s="2"/>
      <c r="C1" s="2"/>
      <c r="D1" s="2"/>
      <c r="E1" s="2"/>
      <c r="F1" s="2"/>
      <c r="G1" s="2"/>
      <c r="H1" s="2"/>
      <c r="I1" s="2"/>
      <c r="J1" s="2"/>
      <c r="K1" s="3"/>
      <c r="L1" s="2"/>
      <c r="M1" s="3"/>
      <c r="N1" s="4"/>
      <c r="O1" s="4"/>
      <c r="P1" s="4"/>
      <c r="Q1" s="5"/>
      <c r="R1" s="6" t="s">
        <v>54</v>
      </c>
      <c r="S1" s="7"/>
      <c r="T1" s="7"/>
      <c r="U1" s="7"/>
    </row>
    <row r="2" spans="1:30" s="12" customFormat="1" ht="27.75" hidden="1" customHeight="1" thickBot="1" x14ac:dyDescent="0.6">
      <c r="A2" s="51"/>
      <c r="B2" s="413" t="s">
        <v>154</v>
      </c>
      <c r="C2" s="413"/>
      <c r="D2" s="416"/>
      <c r="E2" s="417"/>
      <c r="F2" s="418"/>
      <c r="G2" s="42"/>
      <c r="H2" s="43" t="s">
        <v>108</v>
      </c>
      <c r="I2" s="65">
        <f>SUBTOTAL(3,J7:J33)</f>
        <v>0</v>
      </c>
      <c r="J2" s="42"/>
      <c r="K2" s="414" t="s">
        <v>107</v>
      </c>
      <c r="L2" s="414"/>
      <c r="M2" s="66">
        <f>SUBTOTAL(109,M7:M33)</f>
        <v>0</v>
      </c>
      <c r="N2" s="64"/>
      <c r="O2" s="415" t="s">
        <v>109</v>
      </c>
      <c r="P2" s="415"/>
      <c r="Q2" s="65">
        <f>SUBTOTAL(109,P7:P33)</f>
        <v>0</v>
      </c>
      <c r="R2" s="44" t="s">
        <v>110</v>
      </c>
      <c r="S2" s="11"/>
      <c r="T2" s="11"/>
      <c r="U2" s="11"/>
      <c r="AC2" s="62" t="s">
        <v>161</v>
      </c>
    </row>
    <row r="3" spans="1:30" s="12" customFormat="1" ht="33" customHeight="1" x14ac:dyDescent="0.55000000000000004">
      <c r="A3" s="13"/>
      <c r="B3" s="13"/>
      <c r="C3" s="13"/>
      <c r="D3" s="14"/>
      <c r="E3" s="14"/>
      <c r="F3" s="14"/>
      <c r="G3" s="14"/>
      <c r="H3" s="14"/>
      <c r="I3" s="14"/>
      <c r="J3" s="14"/>
      <c r="K3" s="9"/>
      <c r="L3" s="14"/>
      <c r="M3" s="9"/>
      <c r="N3" s="15"/>
      <c r="O3" s="15"/>
      <c r="P3" s="15"/>
      <c r="Q3" s="10"/>
      <c r="R3" s="10"/>
      <c r="S3" s="11"/>
      <c r="T3" s="11"/>
      <c r="U3" s="11"/>
      <c r="AC3" s="63" t="s">
        <v>162</v>
      </c>
    </row>
    <row r="4" spans="1:30" s="12" customFormat="1" ht="35.25" customHeight="1" x14ac:dyDescent="0.55000000000000004">
      <c r="A4" s="419"/>
      <c r="B4" s="419" t="s">
        <v>88</v>
      </c>
      <c r="C4" s="419" t="s">
        <v>55</v>
      </c>
      <c r="D4" s="419" t="s">
        <v>56</v>
      </c>
      <c r="E4" s="419" t="s">
        <v>57</v>
      </c>
      <c r="F4" s="419" t="s">
        <v>58</v>
      </c>
      <c r="G4" s="419" t="s">
        <v>59</v>
      </c>
      <c r="H4" s="419" t="s">
        <v>60</v>
      </c>
      <c r="I4" s="419" t="s">
        <v>61</v>
      </c>
      <c r="J4" s="419" t="s">
        <v>62</v>
      </c>
      <c r="K4" s="419" t="s">
        <v>63</v>
      </c>
      <c r="L4" s="419" t="s">
        <v>64</v>
      </c>
      <c r="M4" s="419" t="s">
        <v>89</v>
      </c>
      <c r="N4" s="419" t="s">
        <v>86</v>
      </c>
      <c r="O4" s="419" t="s">
        <v>87</v>
      </c>
      <c r="P4" s="419" t="s">
        <v>65</v>
      </c>
      <c r="Q4" s="419" t="s">
        <v>66</v>
      </c>
      <c r="R4" s="419" t="s">
        <v>67</v>
      </c>
      <c r="S4" s="11"/>
      <c r="T4" s="11"/>
      <c r="U4" s="11"/>
    </row>
    <row r="5" spans="1:30" s="12" customFormat="1" ht="42.75" customHeight="1" x14ac:dyDescent="0.55000000000000004">
      <c r="A5" s="420"/>
      <c r="B5" s="421"/>
      <c r="C5" s="420"/>
      <c r="D5" s="420"/>
      <c r="E5" s="420"/>
      <c r="F5" s="420"/>
      <c r="G5" s="420"/>
      <c r="H5" s="420"/>
      <c r="I5" s="421"/>
      <c r="J5" s="421"/>
      <c r="K5" s="420"/>
      <c r="L5" s="421"/>
      <c r="M5" s="421"/>
      <c r="N5" s="421"/>
      <c r="O5" s="421"/>
      <c r="P5" s="421"/>
      <c r="Q5" s="420"/>
      <c r="R5" s="421"/>
      <c r="S5" s="11"/>
      <c r="T5" s="11"/>
      <c r="U5" s="11"/>
    </row>
    <row r="6" spans="1:30" s="29" customFormat="1" ht="75" customHeight="1" x14ac:dyDescent="0.55000000000000004">
      <c r="A6" s="24" t="s">
        <v>158</v>
      </c>
      <c r="B6" s="24" t="s">
        <v>161</v>
      </c>
      <c r="C6" s="23" t="s">
        <v>160</v>
      </c>
      <c r="D6" s="23" t="s">
        <v>159</v>
      </c>
      <c r="E6" s="23" t="s">
        <v>163</v>
      </c>
      <c r="F6" s="23" t="s">
        <v>164</v>
      </c>
      <c r="G6" s="60" t="s">
        <v>165</v>
      </c>
      <c r="H6" s="60" t="s">
        <v>165</v>
      </c>
      <c r="I6" s="25" t="s">
        <v>165</v>
      </c>
      <c r="J6" s="26" t="s">
        <v>357</v>
      </c>
      <c r="K6" s="59" t="s">
        <v>247</v>
      </c>
      <c r="L6" s="27" t="s">
        <v>71</v>
      </c>
      <c r="M6" s="23">
        <v>50</v>
      </c>
      <c r="N6" s="26" t="e">
        <f>VLOOKUP($S6,単価!$A$2:$F$213,単価!$F$1,FALSE)</f>
        <v>#N/A</v>
      </c>
      <c r="O6" s="45" t="e">
        <f>VLOOKUP($S6,単価!$A$2:$F$213,単価!$E$1,FALSE)</f>
        <v>#N/A</v>
      </c>
      <c r="P6" s="45" t="e">
        <f t="shared" ref="P6" si="0">ROUNDDOWN(SUM(M6:M6)*O6,0)</f>
        <v>#N/A</v>
      </c>
      <c r="Q6" s="28" t="s">
        <v>167</v>
      </c>
      <c r="R6" s="23" t="s">
        <v>166</v>
      </c>
      <c r="S6" s="29" t="str">
        <f t="shared" ref="S6:S32" si="1">J6&amp;K6</f>
        <v>⑦_①既存の特別養護老人ホーム等のユニット化改修支援_多床室→ユニット転換整備（定員30人以上）</v>
      </c>
      <c r="T6" s="29" t="e">
        <f t="shared" ref="T6" si="2">IF(OR(N6="定員数",N6="宿泊定員数",N6="整備床数",N6="台",N6="平米",N6="転換前床数"),SUM(M6:M6),0)</f>
        <v>#N/A</v>
      </c>
      <c r="U6" t="e">
        <f>VLOOKUP(C6,単価!$I$2:$J$53,2,FALSE)</f>
        <v>#N/A</v>
      </c>
      <c r="Y6" s="61"/>
      <c r="Z6" s="61"/>
      <c r="AD6" s="12"/>
    </row>
    <row r="7" spans="1:30" ht="75" customHeight="1" x14ac:dyDescent="0.55000000000000004">
      <c r="A7" s="16" t="s">
        <v>130</v>
      </c>
      <c r="B7" s="16"/>
      <c r="C7" s="17"/>
      <c r="D7" s="17"/>
      <c r="E7" s="17"/>
      <c r="F7" s="17"/>
      <c r="G7" s="18"/>
      <c r="H7" s="18"/>
      <c r="I7" s="19"/>
      <c r="J7" s="20"/>
      <c r="K7" s="40"/>
      <c r="L7" s="21"/>
      <c r="M7" s="17"/>
      <c r="N7" s="20" t="e">
        <f>VLOOKUP($S7,単価!$A$2:$F$257,単価!$F$1,FALSE)</f>
        <v>#N/A</v>
      </c>
      <c r="O7" s="39" t="e">
        <f>VLOOKUP($S7,単価!$A$2:$F$257,単価!$E$1,FALSE)</f>
        <v>#N/A</v>
      </c>
      <c r="P7" s="39">
        <f>IF(M7=0,0,ROUNDDOWN(M7*O7,0))</f>
        <v>0</v>
      </c>
      <c r="Q7" s="22"/>
      <c r="R7" s="17"/>
      <c r="S7" s="29" t="str">
        <f t="shared" si="1"/>
        <v/>
      </c>
      <c r="T7" s="7" t="e">
        <f>IF(OR(N7="定員数",N7="宿泊定員数",N7="整備床数",N7="台",N7="施設数",N7="箇所数",N7="転換前床数"),SUM(M7:M7),0)</f>
        <v>#N/A</v>
      </c>
      <c r="U7" t="e">
        <f>VLOOKUP(C7,単価!$I$2:$J$53,2,FALSE)</f>
        <v>#N/A</v>
      </c>
      <c r="V7" s="29"/>
      <c r="X7" s="8"/>
      <c r="Y7"/>
      <c r="Z7"/>
    </row>
    <row r="8" spans="1:30" ht="75" customHeight="1" x14ac:dyDescent="0.55000000000000004">
      <c r="A8" s="16" t="s">
        <v>131</v>
      </c>
      <c r="B8" s="16"/>
      <c r="C8" s="17"/>
      <c r="D8" s="17"/>
      <c r="E8" s="17"/>
      <c r="F8" s="17"/>
      <c r="G8" s="18"/>
      <c r="H8" s="18"/>
      <c r="I8" s="19"/>
      <c r="J8" s="20"/>
      <c r="K8" s="40"/>
      <c r="L8" s="21"/>
      <c r="M8" s="17"/>
      <c r="N8" s="20" t="e">
        <f>VLOOKUP($S8,単価!$A$2:$F$257,単価!$F$1,FALSE)</f>
        <v>#N/A</v>
      </c>
      <c r="O8" s="39" t="e">
        <f>VLOOKUP($S8,単価!$A$2:$F$257,単価!$E$1,FALSE)</f>
        <v>#N/A</v>
      </c>
      <c r="P8" s="39">
        <f t="shared" ref="P8:P32" si="3">IF(M8=0,0,ROUNDDOWN(M8*O8,0))</f>
        <v>0</v>
      </c>
      <c r="Q8" s="22"/>
      <c r="R8" s="17"/>
      <c r="S8" s="29" t="str">
        <f t="shared" si="1"/>
        <v/>
      </c>
      <c r="T8" s="7" t="e">
        <f t="shared" ref="T8:T32" si="4">IF(OR(N8="定員数",N8="宿泊定員数",N8="整備床数",N8="台",N8="施設数",N8="箇所数",N8="転換前床数"),SUM(M8:M8),0)</f>
        <v>#N/A</v>
      </c>
      <c r="U8" t="e">
        <f>VLOOKUP(C8,単価!$I$2:$J$53,2,FALSE)</f>
        <v>#N/A</v>
      </c>
      <c r="V8" s="29"/>
      <c r="X8" s="8"/>
      <c r="Y8"/>
      <c r="Z8"/>
    </row>
    <row r="9" spans="1:30" ht="75" customHeight="1" x14ac:dyDescent="0.55000000000000004">
      <c r="A9" s="16" t="s">
        <v>132</v>
      </c>
      <c r="B9" s="16"/>
      <c r="C9" s="17"/>
      <c r="D9" s="17"/>
      <c r="E9" s="17"/>
      <c r="F9" s="17"/>
      <c r="G9" s="18"/>
      <c r="H9" s="18"/>
      <c r="I9" s="19"/>
      <c r="J9" s="20"/>
      <c r="K9" s="40"/>
      <c r="L9" s="21"/>
      <c r="M9" s="17"/>
      <c r="N9" s="20" t="e">
        <f>VLOOKUP($S9,単価!$A$2:$F$257,単価!$F$1,FALSE)</f>
        <v>#N/A</v>
      </c>
      <c r="O9" s="39" t="e">
        <f>VLOOKUP($S9,単価!$A$2:$F$257,単価!$E$1,FALSE)</f>
        <v>#N/A</v>
      </c>
      <c r="P9" s="39">
        <f t="shared" si="3"/>
        <v>0</v>
      </c>
      <c r="Q9" s="22"/>
      <c r="R9" s="17"/>
      <c r="S9" s="29" t="str">
        <f t="shared" si="1"/>
        <v/>
      </c>
      <c r="T9" s="7" t="e">
        <f t="shared" si="4"/>
        <v>#N/A</v>
      </c>
      <c r="U9" t="e">
        <f>VLOOKUP(C9,単価!$I$2:$J$53,2,FALSE)</f>
        <v>#N/A</v>
      </c>
      <c r="V9" s="29"/>
      <c r="X9" s="8"/>
      <c r="Y9"/>
      <c r="Z9"/>
    </row>
    <row r="10" spans="1:30" ht="75" customHeight="1" x14ac:dyDescent="0.55000000000000004">
      <c r="A10" s="16" t="s">
        <v>133</v>
      </c>
      <c r="B10" s="16"/>
      <c r="C10" s="17"/>
      <c r="D10" s="17"/>
      <c r="E10" s="17"/>
      <c r="F10" s="17"/>
      <c r="G10" s="18"/>
      <c r="H10" s="18"/>
      <c r="I10" s="19"/>
      <c r="J10" s="20"/>
      <c r="K10" s="40"/>
      <c r="L10" s="21"/>
      <c r="M10" s="17"/>
      <c r="N10" s="20" t="e">
        <f>VLOOKUP($S10,単価!$A$2:$F$257,単価!$F$1,FALSE)</f>
        <v>#N/A</v>
      </c>
      <c r="O10" s="39" t="e">
        <f>VLOOKUP($S10,単価!$A$2:$F$257,単価!$E$1,FALSE)</f>
        <v>#N/A</v>
      </c>
      <c r="P10" s="39">
        <f t="shared" si="3"/>
        <v>0</v>
      </c>
      <c r="Q10" s="22"/>
      <c r="R10" s="17"/>
      <c r="S10" s="29" t="str">
        <f t="shared" si="1"/>
        <v/>
      </c>
      <c r="T10" s="7" t="e">
        <f t="shared" si="4"/>
        <v>#N/A</v>
      </c>
      <c r="U10" t="e">
        <f>VLOOKUP(C10,単価!$I$2:$J$53,2,FALSE)</f>
        <v>#N/A</v>
      </c>
      <c r="V10" s="29"/>
      <c r="X10" s="8"/>
      <c r="Y10"/>
      <c r="Z10"/>
    </row>
    <row r="11" spans="1:30" ht="75" customHeight="1" x14ac:dyDescent="0.55000000000000004">
      <c r="A11" s="16" t="s">
        <v>134</v>
      </c>
      <c r="B11" s="16"/>
      <c r="C11" s="17"/>
      <c r="D11" s="17"/>
      <c r="E11" s="17"/>
      <c r="F11" s="17"/>
      <c r="G11" s="18"/>
      <c r="H11" s="18"/>
      <c r="I11" s="19"/>
      <c r="J11" s="20"/>
      <c r="K11" s="40"/>
      <c r="L11" s="21"/>
      <c r="M11" s="17"/>
      <c r="N11" s="20" t="e">
        <f>VLOOKUP($S11,単価!$A$2:$F$257,単価!$F$1,FALSE)</f>
        <v>#N/A</v>
      </c>
      <c r="O11" s="39" t="e">
        <f>VLOOKUP($S11,単価!$A$2:$F$257,単価!$E$1,FALSE)</f>
        <v>#N/A</v>
      </c>
      <c r="P11" s="39">
        <f t="shared" si="3"/>
        <v>0</v>
      </c>
      <c r="Q11" s="22"/>
      <c r="R11" s="17"/>
      <c r="S11" s="29" t="str">
        <f t="shared" si="1"/>
        <v/>
      </c>
      <c r="T11" s="7" t="e">
        <f t="shared" si="4"/>
        <v>#N/A</v>
      </c>
      <c r="U11" t="e">
        <f>VLOOKUP(C11,単価!$I$2:$J$53,2,FALSE)</f>
        <v>#N/A</v>
      </c>
      <c r="V11" s="29"/>
      <c r="X11" s="8"/>
      <c r="Y11"/>
      <c r="Z11"/>
    </row>
    <row r="12" spans="1:30" ht="75" customHeight="1" x14ac:dyDescent="0.55000000000000004">
      <c r="A12" s="16" t="s">
        <v>135</v>
      </c>
      <c r="B12" s="16"/>
      <c r="C12" s="17"/>
      <c r="D12" s="17"/>
      <c r="E12" s="17"/>
      <c r="F12" s="17"/>
      <c r="G12" s="18"/>
      <c r="H12" s="18"/>
      <c r="I12" s="19"/>
      <c r="J12" s="20"/>
      <c r="K12" s="40"/>
      <c r="L12" s="21"/>
      <c r="M12" s="17"/>
      <c r="N12" s="20" t="e">
        <f>VLOOKUP($S12,単価!$A$2:$F$257,単価!$F$1,FALSE)</f>
        <v>#N/A</v>
      </c>
      <c r="O12" s="39" t="e">
        <f>VLOOKUP($S12,単価!$A$2:$F$257,単価!$E$1,FALSE)</f>
        <v>#N/A</v>
      </c>
      <c r="P12" s="39">
        <f t="shared" si="3"/>
        <v>0</v>
      </c>
      <c r="Q12" s="22"/>
      <c r="R12" s="17"/>
      <c r="S12" s="29" t="str">
        <f t="shared" si="1"/>
        <v/>
      </c>
      <c r="T12" s="7" t="e">
        <f t="shared" si="4"/>
        <v>#N/A</v>
      </c>
      <c r="U12" t="e">
        <f>VLOOKUP(C12,単価!$I$2:$J$53,2,FALSE)</f>
        <v>#N/A</v>
      </c>
      <c r="V12" s="29"/>
      <c r="X12" s="8"/>
      <c r="Y12"/>
      <c r="Z12"/>
    </row>
    <row r="13" spans="1:30" ht="75" customHeight="1" x14ac:dyDescent="0.55000000000000004">
      <c r="A13" s="16" t="s">
        <v>136</v>
      </c>
      <c r="B13" s="16"/>
      <c r="C13" s="17"/>
      <c r="D13" s="17"/>
      <c r="E13" s="17"/>
      <c r="F13" s="17"/>
      <c r="G13" s="18"/>
      <c r="H13" s="18"/>
      <c r="I13" s="19"/>
      <c r="J13" s="20"/>
      <c r="K13" s="40"/>
      <c r="L13" s="21"/>
      <c r="M13" s="17"/>
      <c r="N13" s="20" t="e">
        <f>VLOOKUP($S13,単価!$A$2:$F$257,単価!$F$1,FALSE)</f>
        <v>#N/A</v>
      </c>
      <c r="O13" s="39" t="e">
        <f>VLOOKUP($S13,単価!$A$2:$F$257,単価!$E$1,FALSE)</f>
        <v>#N/A</v>
      </c>
      <c r="P13" s="39">
        <f t="shared" si="3"/>
        <v>0</v>
      </c>
      <c r="Q13" s="22"/>
      <c r="R13" s="17"/>
      <c r="S13" s="29" t="str">
        <f t="shared" si="1"/>
        <v/>
      </c>
      <c r="T13" s="7" t="e">
        <f t="shared" si="4"/>
        <v>#N/A</v>
      </c>
      <c r="U13" t="e">
        <f>VLOOKUP(C13,単価!$I$2:$J$53,2,FALSE)</f>
        <v>#N/A</v>
      </c>
      <c r="V13" s="29"/>
      <c r="X13" s="8"/>
      <c r="Y13"/>
      <c r="Z13"/>
    </row>
    <row r="14" spans="1:30" ht="75" customHeight="1" x14ac:dyDescent="0.55000000000000004">
      <c r="A14" s="16" t="s">
        <v>137</v>
      </c>
      <c r="B14" s="16"/>
      <c r="C14" s="17"/>
      <c r="D14" s="17"/>
      <c r="E14" s="17"/>
      <c r="F14" s="17"/>
      <c r="G14" s="18"/>
      <c r="H14" s="18"/>
      <c r="I14" s="19"/>
      <c r="J14" s="20"/>
      <c r="K14" s="40"/>
      <c r="L14" s="21"/>
      <c r="M14" s="17"/>
      <c r="N14" s="20" t="e">
        <f>VLOOKUP($S14,単価!$A$2:$F$257,単価!$F$1,FALSE)</f>
        <v>#N/A</v>
      </c>
      <c r="O14" s="39" t="e">
        <f>VLOOKUP($S14,単価!$A$2:$F$257,単価!$E$1,FALSE)</f>
        <v>#N/A</v>
      </c>
      <c r="P14" s="39">
        <f t="shared" si="3"/>
        <v>0</v>
      </c>
      <c r="Q14" s="22"/>
      <c r="R14" s="17"/>
      <c r="S14" s="29" t="str">
        <f t="shared" si="1"/>
        <v/>
      </c>
      <c r="T14" s="7" t="e">
        <f t="shared" si="4"/>
        <v>#N/A</v>
      </c>
      <c r="U14" t="e">
        <f>VLOOKUP(C14,単価!$I$2:$J$53,2,FALSE)</f>
        <v>#N/A</v>
      </c>
      <c r="V14" s="29"/>
      <c r="X14" s="8"/>
      <c r="Y14"/>
      <c r="Z14"/>
    </row>
    <row r="15" spans="1:30" ht="75" customHeight="1" x14ac:dyDescent="0.55000000000000004">
      <c r="A15" s="16" t="s">
        <v>138</v>
      </c>
      <c r="B15" s="16"/>
      <c r="C15" s="17"/>
      <c r="D15" s="17"/>
      <c r="E15" s="17"/>
      <c r="F15" s="17"/>
      <c r="G15" s="18"/>
      <c r="H15" s="18"/>
      <c r="I15" s="19"/>
      <c r="J15" s="20"/>
      <c r="K15" s="40"/>
      <c r="L15" s="21"/>
      <c r="M15" s="17"/>
      <c r="N15" s="20" t="e">
        <f>VLOOKUP($S15,単価!$A$2:$F$257,単価!$F$1,FALSE)</f>
        <v>#N/A</v>
      </c>
      <c r="O15" s="39" t="e">
        <f>VLOOKUP($S15,単価!$A$2:$F$257,単価!$E$1,FALSE)</f>
        <v>#N/A</v>
      </c>
      <c r="P15" s="39">
        <f t="shared" si="3"/>
        <v>0</v>
      </c>
      <c r="Q15" s="22"/>
      <c r="R15" s="17"/>
      <c r="S15" s="29" t="str">
        <f t="shared" si="1"/>
        <v/>
      </c>
      <c r="T15" s="7" t="e">
        <f t="shared" si="4"/>
        <v>#N/A</v>
      </c>
      <c r="U15" t="e">
        <f>VLOOKUP(C15,単価!$I$2:$J$53,2,FALSE)</f>
        <v>#N/A</v>
      </c>
      <c r="V15" s="29"/>
      <c r="X15" s="8"/>
      <c r="Y15" s="30"/>
      <c r="Z15" s="30"/>
    </row>
    <row r="16" spans="1:30" ht="75" customHeight="1" x14ac:dyDescent="0.55000000000000004">
      <c r="A16" s="16" t="s">
        <v>139</v>
      </c>
      <c r="B16" s="16"/>
      <c r="C16" s="17"/>
      <c r="D16" s="17"/>
      <c r="E16" s="17"/>
      <c r="F16" s="17"/>
      <c r="G16" s="18"/>
      <c r="H16" s="18"/>
      <c r="I16" s="19"/>
      <c r="J16" s="20"/>
      <c r="K16" s="40"/>
      <c r="L16" s="21"/>
      <c r="M16" s="17"/>
      <c r="N16" s="20" t="e">
        <f>VLOOKUP($S16,単価!$A$2:$F$257,単価!$F$1,FALSE)</f>
        <v>#N/A</v>
      </c>
      <c r="O16" s="39" t="e">
        <f>VLOOKUP($S16,単価!$A$2:$F$257,単価!$E$1,FALSE)</f>
        <v>#N/A</v>
      </c>
      <c r="P16" s="39">
        <f t="shared" si="3"/>
        <v>0</v>
      </c>
      <c r="Q16" s="22"/>
      <c r="R16" s="17"/>
      <c r="S16" s="29" t="str">
        <f t="shared" si="1"/>
        <v/>
      </c>
      <c r="T16" s="7" t="e">
        <f t="shared" si="4"/>
        <v>#N/A</v>
      </c>
      <c r="U16" t="e">
        <f>VLOOKUP(C16,単価!$I$2:$J$53,2,FALSE)</f>
        <v>#N/A</v>
      </c>
      <c r="V16" s="29"/>
      <c r="X16" s="8"/>
      <c r="Y16" s="30"/>
      <c r="Z16" s="30"/>
    </row>
    <row r="17" spans="1:26" ht="75" customHeight="1" x14ac:dyDescent="0.55000000000000004">
      <c r="A17" s="16" t="s">
        <v>140</v>
      </c>
      <c r="B17" s="16"/>
      <c r="C17" s="17"/>
      <c r="D17" s="17"/>
      <c r="E17" s="17"/>
      <c r="F17" s="17"/>
      <c r="G17" s="18"/>
      <c r="H17" s="18"/>
      <c r="I17" s="19"/>
      <c r="J17" s="20"/>
      <c r="K17" s="40"/>
      <c r="L17" s="21"/>
      <c r="M17" s="17"/>
      <c r="N17" s="20" t="e">
        <f>VLOOKUP($S17,単価!$A$2:$F$257,単価!$F$1,FALSE)</f>
        <v>#N/A</v>
      </c>
      <c r="O17" s="39" t="e">
        <f>VLOOKUP($S17,単価!$A$2:$F$257,単価!$E$1,FALSE)</f>
        <v>#N/A</v>
      </c>
      <c r="P17" s="39">
        <f t="shared" si="3"/>
        <v>0</v>
      </c>
      <c r="Q17" s="22"/>
      <c r="R17" s="17"/>
      <c r="S17" s="29" t="str">
        <f t="shared" si="1"/>
        <v/>
      </c>
      <c r="T17" s="7" t="e">
        <f t="shared" si="4"/>
        <v>#N/A</v>
      </c>
      <c r="U17" t="e">
        <f>VLOOKUP(C17,単価!$I$2:$J$53,2,FALSE)</f>
        <v>#N/A</v>
      </c>
      <c r="V17" s="29"/>
      <c r="X17" s="8"/>
      <c r="Y17" s="30"/>
      <c r="Z17" s="30"/>
    </row>
    <row r="18" spans="1:26" ht="75" customHeight="1" x14ac:dyDescent="0.55000000000000004">
      <c r="A18" s="16" t="s">
        <v>141</v>
      </c>
      <c r="B18" s="16"/>
      <c r="C18" s="17"/>
      <c r="D18" s="17"/>
      <c r="E18" s="17"/>
      <c r="F18" s="17"/>
      <c r="G18" s="18"/>
      <c r="H18" s="18"/>
      <c r="I18" s="19"/>
      <c r="J18" s="20"/>
      <c r="K18" s="40"/>
      <c r="L18" s="21"/>
      <c r="M18" s="17"/>
      <c r="N18" s="20" t="e">
        <f>VLOOKUP($S18,単価!$A$2:$F$257,単価!$F$1,FALSE)</f>
        <v>#N/A</v>
      </c>
      <c r="O18" s="39" t="e">
        <f>VLOOKUP($S18,単価!$A$2:$F$257,単価!$E$1,FALSE)</f>
        <v>#N/A</v>
      </c>
      <c r="P18" s="39">
        <f t="shared" si="3"/>
        <v>0</v>
      </c>
      <c r="Q18" s="22"/>
      <c r="R18" s="17"/>
      <c r="S18" s="29" t="str">
        <f t="shared" si="1"/>
        <v/>
      </c>
      <c r="T18" s="7" t="e">
        <f t="shared" si="4"/>
        <v>#N/A</v>
      </c>
      <c r="U18" t="e">
        <f>VLOOKUP(C18,単価!$I$2:$J$53,2,FALSE)</f>
        <v>#N/A</v>
      </c>
      <c r="V18" s="29"/>
      <c r="X18" s="8"/>
      <c r="Y18" s="30"/>
      <c r="Z18" s="30"/>
    </row>
    <row r="19" spans="1:26" ht="75" customHeight="1" x14ac:dyDescent="0.55000000000000004">
      <c r="A19" s="16" t="s">
        <v>142</v>
      </c>
      <c r="B19" s="16"/>
      <c r="C19" s="17"/>
      <c r="D19" s="17"/>
      <c r="E19" s="17"/>
      <c r="F19" s="17"/>
      <c r="G19" s="18"/>
      <c r="H19" s="18"/>
      <c r="I19" s="19"/>
      <c r="J19" s="20"/>
      <c r="K19" s="40"/>
      <c r="L19" s="21"/>
      <c r="M19" s="17"/>
      <c r="N19" s="20" t="e">
        <f>VLOOKUP($S19,単価!$A$2:$F$257,単価!$F$1,FALSE)</f>
        <v>#N/A</v>
      </c>
      <c r="O19" s="39" t="e">
        <f>VLOOKUP($S19,単価!$A$2:$F$257,単価!$E$1,FALSE)</f>
        <v>#N/A</v>
      </c>
      <c r="P19" s="39">
        <f t="shared" si="3"/>
        <v>0</v>
      </c>
      <c r="Q19" s="22"/>
      <c r="R19" s="17"/>
      <c r="S19" s="29" t="str">
        <f t="shared" si="1"/>
        <v/>
      </c>
      <c r="T19" s="7" t="e">
        <f t="shared" si="4"/>
        <v>#N/A</v>
      </c>
      <c r="U19" t="e">
        <f>VLOOKUP(C19,単価!$I$2:$J$53,2,FALSE)</f>
        <v>#N/A</v>
      </c>
      <c r="V19" s="29"/>
      <c r="X19" s="8"/>
      <c r="Y19" s="30"/>
      <c r="Z19" s="30"/>
    </row>
    <row r="20" spans="1:26" ht="75" customHeight="1" x14ac:dyDescent="0.55000000000000004">
      <c r="A20" s="16" t="s">
        <v>143</v>
      </c>
      <c r="B20" s="16"/>
      <c r="C20" s="17"/>
      <c r="D20" s="17"/>
      <c r="E20" s="17"/>
      <c r="F20" s="17"/>
      <c r="G20" s="18"/>
      <c r="H20" s="18"/>
      <c r="I20" s="19"/>
      <c r="J20" s="20"/>
      <c r="K20" s="40"/>
      <c r="L20" s="21"/>
      <c r="M20" s="17"/>
      <c r="N20" s="20" t="e">
        <f>VLOOKUP($S20,単価!$A$2:$F$257,単価!$F$1,FALSE)</f>
        <v>#N/A</v>
      </c>
      <c r="O20" s="39" t="e">
        <f>VLOOKUP($S20,単価!$A$2:$F$257,単価!$E$1,FALSE)</f>
        <v>#N/A</v>
      </c>
      <c r="P20" s="39">
        <f t="shared" si="3"/>
        <v>0</v>
      </c>
      <c r="Q20" s="22"/>
      <c r="R20" s="17"/>
      <c r="S20" s="29" t="str">
        <f t="shared" si="1"/>
        <v/>
      </c>
      <c r="T20" s="7" t="e">
        <f t="shared" si="4"/>
        <v>#N/A</v>
      </c>
      <c r="U20" t="e">
        <f>VLOOKUP(C20,単価!$I$2:$J$53,2,FALSE)</f>
        <v>#N/A</v>
      </c>
      <c r="V20" s="29"/>
      <c r="X20" s="8"/>
      <c r="Y20"/>
      <c r="Z20"/>
    </row>
    <row r="21" spans="1:26" ht="75" customHeight="1" x14ac:dyDescent="0.55000000000000004">
      <c r="A21" s="16" t="s">
        <v>255</v>
      </c>
      <c r="B21" s="16"/>
      <c r="C21" s="17"/>
      <c r="D21" s="17"/>
      <c r="E21" s="17"/>
      <c r="F21" s="17"/>
      <c r="G21" s="18"/>
      <c r="H21" s="18"/>
      <c r="I21" s="19"/>
      <c r="J21" s="20"/>
      <c r="K21" s="40"/>
      <c r="L21" s="21"/>
      <c r="M21" s="17"/>
      <c r="N21" s="20" t="e">
        <f>VLOOKUP($S21,単価!$A$2:$F$257,単価!$F$1,FALSE)</f>
        <v>#N/A</v>
      </c>
      <c r="O21" s="39" t="e">
        <f>VLOOKUP($S21,単価!$A$2:$F$257,単価!$E$1,FALSE)</f>
        <v>#N/A</v>
      </c>
      <c r="P21" s="39">
        <f t="shared" si="3"/>
        <v>0</v>
      </c>
      <c r="Q21" s="22"/>
      <c r="R21" s="17"/>
      <c r="S21" s="29" t="str">
        <f t="shared" si="1"/>
        <v/>
      </c>
      <c r="T21" s="7" t="e">
        <f t="shared" si="4"/>
        <v>#N/A</v>
      </c>
      <c r="U21" t="e">
        <f>VLOOKUP(C21,単価!$I$2:$J$53,2,FALSE)</f>
        <v>#N/A</v>
      </c>
      <c r="V21" s="29"/>
      <c r="X21" s="8"/>
      <c r="Y21"/>
      <c r="Z21"/>
    </row>
    <row r="22" spans="1:26" ht="75" customHeight="1" x14ac:dyDescent="0.55000000000000004">
      <c r="A22" s="16" t="s">
        <v>256</v>
      </c>
      <c r="B22" s="16"/>
      <c r="C22" s="17"/>
      <c r="D22" s="17"/>
      <c r="E22" s="17"/>
      <c r="F22" s="17"/>
      <c r="G22" s="18"/>
      <c r="H22" s="18"/>
      <c r="I22" s="19"/>
      <c r="J22" s="20"/>
      <c r="K22" s="40"/>
      <c r="L22" s="21"/>
      <c r="M22" s="17"/>
      <c r="N22" s="20" t="e">
        <f>VLOOKUP($S22,単価!$A$2:$F$257,単価!$F$1,FALSE)</f>
        <v>#N/A</v>
      </c>
      <c r="O22" s="39" t="e">
        <f>VLOOKUP($S22,単価!$A$2:$F$257,単価!$E$1,FALSE)</f>
        <v>#N/A</v>
      </c>
      <c r="P22" s="39">
        <f t="shared" si="3"/>
        <v>0</v>
      </c>
      <c r="Q22" s="22"/>
      <c r="R22" s="17"/>
      <c r="S22" s="29" t="str">
        <f t="shared" si="1"/>
        <v/>
      </c>
      <c r="T22" s="7" t="e">
        <f t="shared" si="4"/>
        <v>#N/A</v>
      </c>
      <c r="U22" t="e">
        <f>VLOOKUP(C22,単価!$I$2:$J$53,2,FALSE)</f>
        <v>#N/A</v>
      </c>
      <c r="V22" s="29"/>
      <c r="X22" s="8"/>
      <c r="Y22"/>
      <c r="Z22"/>
    </row>
    <row r="23" spans="1:26" ht="75" customHeight="1" x14ac:dyDescent="0.55000000000000004">
      <c r="A23" s="16" t="s">
        <v>257</v>
      </c>
      <c r="B23" s="16"/>
      <c r="C23" s="17"/>
      <c r="D23" s="17"/>
      <c r="E23" s="17"/>
      <c r="F23" s="17"/>
      <c r="G23" s="18"/>
      <c r="H23" s="18"/>
      <c r="I23" s="19"/>
      <c r="J23" s="20"/>
      <c r="K23" s="40"/>
      <c r="L23" s="21"/>
      <c r="M23" s="17"/>
      <c r="N23" s="20" t="e">
        <f>VLOOKUP($S23,単価!$A$2:$F$257,単価!$F$1,FALSE)</f>
        <v>#N/A</v>
      </c>
      <c r="O23" s="39" t="e">
        <f>VLOOKUP($S23,単価!$A$2:$F$257,単価!$E$1,FALSE)</f>
        <v>#N/A</v>
      </c>
      <c r="P23" s="39">
        <f t="shared" si="3"/>
        <v>0</v>
      </c>
      <c r="Q23" s="22"/>
      <c r="R23" s="17"/>
      <c r="S23" s="29" t="str">
        <f t="shared" si="1"/>
        <v/>
      </c>
      <c r="T23" s="7" t="e">
        <f t="shared" si="4"/>
        <v>#N/A</v>
      </c>
      <c r="U23" t="e">
        <f>VLOOKUP(C23,単価!$I$2:$J$53,2,FALSE)</f>
        <v>#N/A</v>
      </c>
      <c r="V23" s="29"/>
      <c r="X23" s="8"/>
      <c r="Y23"/>
      <c r="Z23"/>
    </row>
    <row r="24" spans="1:26" ht="75" customHeight="1" x14ac:dyDescent="0.55000000000000004">
      <c r="A24" s="16" t="s">
        <v>258</v>
      </c>
      <c r="B24" s="16"/>
      <c r="C24" s="17"/>
      <c r="D24" s="17"/>
      <c r="E24" s="17"/>
      <c r="F24" s="17"/>
      <c r="G24" s="18"/>
      <c r="H24" s="18"/>
      <c r="I24" s="19"/>
      <c r="J24" s="20"/>
      <c r="K24" s="40"/>
      <c r="L24" s="21"/>
      <c r="M24" s="17"/>
      <c r="N24" s="20" t="e">
        <f>VLOOKUP($S24,単価!$A$2:$F$257,単価!$F$1,FALSE)</f>
        <v>#N/A</v>
      </c>
      <c r="O24" s="39" t="e">
        <f>VLOOKUP($S24,単価!$A$2:$F$257,単価!$E$1,FALSE)</f>
        <v>#N/A</v>
      </c>
      <c r="P24" s="39">
        <f t="shared" si="3"/>
        <v>0</v>
      </c>
      <c r="Q24" s="22"/>
      <c r="R24" s="17"/>
      <c r="S24" s="29" t="str">
        <f t="shared" si="1"/>
        <v/>
      </c>
      <c r="T24" s="7" t="e">
        <f t="shared" si="4"/>
        <v>#N/A</v>
      </c>
      <c r="U24" t="e">
        <f>VLOOKUP(C24,単価!$I$2:$J$53,2,FALSE)</f>
        <v>#N/A</v>
      </c>
      <c r="V24" s="29"/>
      <c r="X24" s="8"/>
      <c r="Y24"/>
      <c r="Z24"/>
    </row>
    <row r="25" spans="1:26" ht="75" customHeight="1" x14ac:dyDescent="0.55000000000000004">
      <c r="A25" s="16" t="s">
        <v>259</v>
      </c>
      <c r="B25" s="16"/>
      <c r="C25" s="17"/>
      <c r="D25" s="17"/>
      <c r="E25" s="17"/>
      <c r="F25" s="17"/>
      <c r="G25" s="18"/>
      <c r="H25" s="18"/>
      <c r="I25" s="19"/>
      <c r="J25" s="20"/>
      <c r="K25" s="40"/>
      <c r="L25" s="21"/>
      <c r="M25" s="17"/>
      <c r="N25" s="20" t="e">
        <f>VLOOKUP($S25,単価!$A$2:$F$257,単価!$F$1,FALSE)</f>
        <v>#N/A</v>
      </c>
      <c r="O25" s="39" t="e">
        <f>VLOOKUP($S25,単価!$A$2:$F$257,単価!$E$1,FALSE)</f>
        <v>#N/A</v>
      </c>
      <c r="P25" s="39">
        <f t="shared" si="3"/>
        <v>0</v>
      </c>
      <c r="Q25" s="22"/>
      <c r="R25" s="17"/>
      <c r="S25" s="29" t="str">
        <f t="shared" si="1"/>
        <v/>
      </c>
      <c r="T25" s="7" t="e">
        <f t="shared" si="4"/>
        <v>#N/A</v>
      </c>
      <c r="U25" t="e">
        <f>VLOOKUP(C25,単価!$I$2:$J$53,2,FALSE)</f>
        <v>#N/A</v>
      </c>
      <c r="V25" s="29"/>
      <c r="X25" s="8"/>
      <c r="Y25"/>
      <c r="Z25"/>
    </row>
    <row r="26" spans="1:26" ht="75" customHeight="1" x14ac:dyDescent="0.55000000000000004">
      <c r="A26" s="16" t="s">
        <v>260</v>
      </c>
      <c r="B26" s="16"/>
      <c r="C26" s="17"/>
      <c r="D26" s="17"/>
      <c r="E26" s="17"/>
      <c r="F26" s="17"/>
      <c r="G26" s="18"/>
      <c r="H26" s="18"/>
      <c r="I26" s="19"/>
      <c r="J26" s="20"/>
      <c r="K26" s="40"/>
      <c r="L26" s="21"/>
      <c r="M26" s="17"/>
      <c r="N26" s="20" t="e">
        <f>VLOOKUP($S26,単価!$A$2:$F$257,単価!$F$1,FALSE)</f>
        <v>#N/A</v>
      </c>
      <c r="O26" s="39" t="e">
        <f>VLOOKUP($S26,単価!$A$2:$F$257,単価!$E$1,FALSE)</f>
        <v>#N/A</v>
      </c>
      <c r="P26" s="39">
        <f t="shared" si="3"/>
        <v>0</v>
      </c>
      <c r="Q26" s="22"/>
      <c r="R26" s="17"/>
      <c r="S26" s="29" t="str">
        <f t="shared" si="1"/>
        <v/>
      </c>
      <c r="T26" s="7" t="e">
        <f t="shared" si="4"/>
        <v>#N/A</v>
      </c>
      <c r="U26" t="e">
        <f>VLOOKUP(C26,単価!$I$2:$J$53,2,FALSE)</f>
        <v>#N/A</v>
      </c>
      <c r="V26" s="29"/>
      <c r="X26" s="8"/>
      <c r="Y26"/>
      <c r="Z26"/>
    </row>
    <row r="27" spans="1:26" ht="75" customHeight="1" x14ac:dyDescent="0.55000000000000004">
      <c r="A27" s="16" t="s">
        <v>261</v>
      </c>
      <c r="B27" s="16"/>
      <c r="C27" s="17"/>
      <c r="D27" s="17"/>
      <c r="E27" s="17"/>
      <c r="F27" s="17"/>
      <c r="G27" s="18"/>
      <c r="H27" s="18"/>
      <c r="I27" s="19"/>
      <c r="J27" s="20"/>
      <c r="K27" s="40"/>
      <c r="L27" s="21"/>
      <c r="M27" s="17"/>
      <c r="N27" s="20" t="e">
        <f>VLOOKUP($S27,単価!$A$2:$F$257,単価!$F$1,FALSE)</f>
        <v>#N/A</v>
      </c>
      <c r="O27" s="39" t="e">
        <f>VLOOKUP($S27,単価!$A$2:$F$257,単価!$E$1,FALSE)</f>
        <v>#N/A</v>
      </c>
      <c r="P27" s="39">
        <f t="shared" si="3"/>
        <v>0</v>
      </c>
      <c r="Q27" s="22"/>
      <c r="R27" s="17"/>
      <c r="S27" s="29" t="str">
        <f t="shared" si="1"/>
        <v/>
      </c>
      <c r="T27" s="7" t="e">
        <f t="shared" si="4"/>
        <v>#N/A</v>
      </c>
      <c r="U27" t="e">
        <f>VLOOKUP(C27,単価!$I$2:$J$53,2,FALSE)</f>
        <v>#N/A</v>
      </c>
      <c r="V27" s="29"/>
      <c r="X27" s="8"/>
      <c r="Y27" s="30"/>
      <c r="Z27" s="30"/>
    </row>
    <row r="28" spans="1:26" ht="75" customHeight="1" x14ac:dyDescent="0.55000000000000004">
      <c r="A28" s="16" t="s">
        <v>262</v>
      </c>
      <c r="B28" s="16"/>
      <c r="C28" s="17"/>
      <c r="D28" s="17"/>
      <c r="E28" s="17"/>
      <c r="F28" s="17"/>
      <c r="G28" s="18"/>
      <c r="H28" s="18"/>
      <c r="I28" s="19"/>
      <c r="J28" s="20"/>
      <c r="K28" s="40"/>
      <c r="L28" s="21"/>
      <c r="M28" s="17"/>
      <c r="N28" s="20" t="e">
        <f>VLOOKUP($S28,単価!$A$2:$F$257,単価!$F$1,FALSE)</f>
        <v>#N/A</v>
      </c>
      <c r="O28" s="39" t="e">
        <f>VLOOKUP($S28,単価!$A$2:$F$257,単価!$E$1,FALSE)</f>
        <v>#N/A</v>
      </c>
      <c r="P28" s="39">
        <f t="shared" si="3"/>
        <v>0</v>
      </c>
      <c r="Q28" s="22"/>
      <c r="R28" s="17"/>
      <c r="S28" s="29" t="str">
        <f t="shared" si="1"/>
        <v/>
      </c>
      <c r="T28" s="7" t="e">
        <f t="shared" si="4"/>
        <v>#N/A</v>
      </c>
      <c r="U28" t="e">
        <f>VLOOKUP(C28,単価!$I$2:$J$53,2,FALSE)</f>
        <v>#N/A</v>
      </c>
      <c r="V28" s="29"/>
      <c r="X28" s="8"/>
      <c r="Y28" s="30"/>
      <c r="Z28" s="30"/>
    </row>
    <row r="29" spans="1:26" ht="75" customHeight="1" x14ac:dyDescent="0.55000000000000004">
      <c r="A29" s="16" t="s">
        <v>263</v>
      </c>
      <c r="B29" s="16"/>
      <c r="C29" s="17"/>
      <c r="D29" s="17"/>
      <c r="E29" s="17"/>
      <c r="F29" s="17"/>
      <c r="G29" s="18"/>
      <c r="H29" s="18"/>
      <c r="I29" s="19"/>
      <c r="J29" s="20"/>
      <c r="K29" s="40"/>
      <c r="L29" s="21"/>
      <c r="M29" s="17"/>
      <c r="N29" s="20" t="e">
        <f>VLOOKUP($S29,単価!$A$2:$F$257,単価!$F$1,FALSE)</f>
        <v>#N/A</v>
      </c>
      <c r="O29" s="39" t="e">
        <f>VLOOKUP($S29,単価!$A$2:$F$257,単価!$E$1,FALSE)</f>
        <v>#N/A</v>
      </c>
      <c r="P29" s="39">
        <f t="shared" si="3"/>
        <v>0</v>
      </c>
      <c r="Q29" s="22"/>
      <c r="R29" s="17"/>
      <c r="S29" s="29" t="str">
        <f t="shared" si="1"/>
        <v/>
      </c>
      <c r="T29" s="7" t="e">
        <f t="shared" si="4"/>
        <v>#N/A</v>
      </c>
      <c r="U29" t="e">
        <f>VLOOKUP(C29,単価!$I$2:$J$53,2,FALSE)</f>
        <v>#N/A</v>
      </c>
      <c r="V29" s="29"/>
      <c r="X29" s="8"/>
      <c r="Y29" s="30"/>
      <c r="Z29" s="30"/>
    </row>
    <row r="30" spans="1:26" ht="75" customHeight="1" x14ac:dyDescent="0.55000000000000004">
      <c r="A30" s="16" t="s">
        <v>264</v>
      </c>
      <c r="B30" s="16"/>
      <c r="C30" s="17"/>
      <c r="D30" s="17"/>
      <c r="E30" s="17"/>
      <c r="F30" s="17"/>
      <c r="G30" s="18"/>
      <c r="H30" s="18"/>
      <c r="I30" s="19"/>
      <c r="J30" s="20"/>
      <c r="K30" s="40"/>
      <c r="L30" s="21"/>
      <c r="M30" s="17"/>
      <c r="N30" s="20" t="e">
        <f>VLOOKUP($S30,単価!$A$2:$F$257,単価!$F$1,FALSE)</f>
        <v>#N/A</v>
      </c>
      <c r="O30" s="39" t="e">
        <f>VLOOKUP($S30,単価!$A$2:$F$257,単価!$E$1,FALSE)</f>
        <v>#N/A</v>
      </c>
      <c r="P30" s="39">
        <f t="shared" si="3"/>
        <v>0</v>
      </c>
      <c r="Q30" s="22"/>
      <c r="R30" s="17"/>
      <c r="S30" s="29" t="str">
        <f t="shared" si="1"/>
        <v/>
      </c>
      <c r="T30" s="7" t="e">
        <f t="shared" si="4"/>
        <v>#N/A</v>
      </c>
      <c r="U30" t="e">
        <f>VLOOKUP(C30,単価!$I$2:$J$53,2,FALSE)</f>
        <v>#N/A</v>
      </c>
      <c r="V30" s="29"/>
      <c r="X30" s="8"/>
      <c r="Y30" s="30"/>
      <c r="Z30" s="30"/>
    </row>
    <row r="31" spans="1:26" ht="75" customHeight="1" x14ac:dyDescent="0.55000000000000004">
      <c r="A31" s="16" t="s">
        <v>265</v>
      </c>
      <c r="B31" s="16"/>
      <c r="C31" s="17"/>
      <c r="D31" s="17"/>
      <c r="E31" s="17"/>
      <c r="F31" s="17"/>
      <c r="G31" s="18"/>
      <c r="H31" s="18"/>
      <c r="I31" s="19"/>
      <c r="J31" s="20"/>
      <c r="K31" s="40"/>
      <c r="L31" s="21"/>
      <c r="M31" s="17"/>
      <c r="N31" s="20" t="e">
        <f>VLOOKUP($S31,単価!$A$2:$F$257,単価!$F$1,FALSE)</f>
        <v>#N/A</v>
      </c>
      <c r="O31" s="39" t="e">
        <f>VLOOKUP($S31,単価!$A$2:$F$257,単価!$E$1,FALSE)</f>
        <v>#N/A</v>
      </c>
      <c r="P31" s="39">
        <f t="shared" si="3"/>
        <v>0</v>
      </c>
      <c r="Q31" s="22"/>
      <c r="R31" s="17"/>
      <c r="S31" s="29" t="str">
        <f t="shared" si="1"/>
        <v/>
      </c>
      <c r="T31" s="7" t="e">
        <f t="shared" si="4"/>
        <v>#N/A</v>
      </c>
      <c r="U31" t="e">
        <f>VLOOKUP(C31,単価!$I$2:$J$53,2,FALSE)</f>
        <v>#N/A</v>
      </c>
      <c r="V31" s="29"/>
      <c r="X31" s="8"/>
      <c r="Y31" s="30"/>
      <c r="Z31" s="30"/>
    </row>
    <row r="32" spans="1:26" ht="75" customHeight="1" x14ac:dyDescent="0.55000000000000004">
      <c r="A32" s="16" t="s">
        <v>266</v>
      </c>
      <c r="B32" s="16"/>
      <c r="C32" s="17"/>
      <c r="D32" s="17"/>
      <c r="E32" s="17"/>
      <c r="F32" s="17"/>
      <c r="G32" s="18"/>
      <c r="H32" s="18"/>
      <c r="I32" s="19"/>
      <c r="J32" s="20"/>
      <c r="K32" s="40"/>
      <c r="L32" s="21"/>
      <c r="M32" s="17"/>
      <c r="N32" s="20" t="e">
        <f>VLOOKUP($S32,単価!$A$2:$F$257,単価!$F$1,FALSE)</f>
        <v>#N/A</v>
      </c>
      <c r="O32" s="39" t="e">
        <f>VLOOKUP($S32,単価!$A$2:$F$257,単価!$E$1,FALSE)</f>
        <v>#N/A</v>
      </c>
      <c r="P32" s="39">
        <f t="shared" si="3"/>
        <v>0</v>
      </c>
      <c r="Q32" s="22"/>
      <c r="R32" s="17"/>
      <c r="S32" s="29" t="str">
        <f t="shared" si="1"/>
        <v/>
      </c>
      <c r="T32" s="7" t="e">
        <f t="shared" si="4"/>
        <v>#N/A</v>
      </c>
      <c r="U32" t="e">
        <f>VLOOKUP(C32,単価!$I$2:$J$53,2,FALSE)</f>
        <v>#N/A</v>
      </c>
      <c r="V32" s="29"/>
      <c r="X32" s="8"/>
      <c r="Y32" s="30"/>
      <c r="Z32" s="30"/>
    </row>
    <row r="33" spans="1:24" ht="36.75" customHeight="1" x14ac:dyDescent="0.55000000000000004">
      <c r="A33" s="31"/>
      <c r="B33" s="31"/>
      <c r="C33" s="31"/>
      <c r="D33" s="31"/>
      <c r="E33" s="31"/>
      <c r="F33" s="31"/>
      <c r="G33" s="31"/>
      <c r="H33" s="31"/>
      <c r="I33" s="31"/>
      <c r="J33" s="31"/>
      <c r="K33" s="31"/>
      <c r="L33" s="31"/>
      <c r="M33" s="31"/>
      <c r="N33" s="31"/>
      <c r="O33" s="31"/>
      <c r="P33" s="41"/>
      <c r="Q33" s="31"/>
      <c r="R33" s="9"/>
      <c r="S33" s="7"/>
      <c r="T33" s="7"/>
      <c r="U33" s="7"/>
      <c r="X33" s="8"/>
    </row>
    <row r="34" spans="1:24" ht="25.5" customHeight="1" x14ac:dyDescent="0.55000000000000004">
      <c r="A34" s="9"/>
      <c r="B34" s="9"/>
      <c r="C34" s="9"/>
      <c r="D34" s="9"/>
      <c r="E34" s="9"/>
      <c r="F34" s="9"/>
      <c r="G34" s="9"/>
      <c r="H34" s="9"/>
      <c r="I34" s="9"/>
      <c r="J34" s="9"/>
      <c r="K34" s="9"/>
      <c r="L34" s="9"/>
      <c r="M34" s="9"/>
      <c r="N34" s="9"/>
      <c r="O34" s="9"/>
      <c r="P34" s="48"/>
      <c r="Q34" s="9"/>
      <c r="R34" s="9"/>
      <c r="S34" s="7"/>
      <c r="T34" s="7"/>
      <c r="U34" s="7"/>
      <c r="X34" s="8"/>
    </row>
    <row r="35" spans="1:24" ht="25.5" customHeight="1" x14ac:dyDescent="0.55000000000000004">
      <c r="A35" s="10"/>
      <c r="B35" s="10"/>
      <c r="C35" s="10"/>
      <c r="D35" s="10"/>
      <c r="E35" s="10"/>
      <c r="F35" s="10"/>
      <c r="G35" s="10"/>
      <c r="H35" s="10"/>
      <c r="I35" s="10"/>
      <c r="J35" s="10"/>
      <c r="K35" s="10"/>
      <c r="L35" s="10"/>
      <c r="M35" s="10"/>
      <c r="N35" s="10"/>
      <c r="O35" s="10"/>
      <c r="P35" s="10"/>
      <c r="Q35" s="10"/>
      <c r="R35" s="10"/>
      <c r="S35" s="7"/>
      <c r="T35" s="7"/>
      <c r="U35" s="7"/>
      <c r="X35" s="8"/>
    </row>
    <row r="36" spans="1:24" ht="26.25" customHeight="1" x14ac:dyDescent="0.55000000000000004">
      <c r="A36" s="10"/>
      <c r="B36" s="10"/>
      <c r="C36" s="10"/>
      <c r="D36" s="10"/>
      <c r="E36" s="10"/>
      <c r="F36" s="10"/>
      <c r="G36" s="10"/>
      <c r="H36" s="10"/>
      <c r="I36" s="10"/>
      <c r="J36" s="10"/>
      <c r="K36" s="10"/>
      <c r="L36" s="10"/>
      <c r="M36" s="10"/>
      <c r="N36" s="10"/>
      <c r="O36" s="10"/>
      <c r="P36" s="10"/>
      <c r="Q36" s="46"/>
      <c r="R36" s="10"/>
      <c r="S36" s="7"/>
      <c r="T36" s="7"/>
      <c r="U36" s="7"/>
      <c r="X36" s="8"/>
    </row>
    <row r="37" spans="1:24" ht="26.25" customHeight="1" x14ac:dyDescent="0.55000000000000004">
      <c r="A37" s="32"/>
      <c r="B37" s="32"/>
      <c r="C37" s="32"/>
      <c r="D37" s="32"/>
      <c r="E37" s="32"/>
      <c r="F37" s="32"/>
      <c r="G37" s="32"/>
      <c r="H37" s="32"/>
      <c r="I37" s="32"/>
      <c r="J37" s="32"/>
      <c r="K37" s="32"/>
      <c r="L37" s="32"/>
      <c r="M37" s="32"/>
      <c r="N37" s="32"/>
      <c r="O37" s="32"/>
      <c r="P37" s="32"/>
      <c r="Q37" s="32"/>
      <c r="R37" s="32"/>
      <c r="X37" s="8"/>
    </row>
    <row r="38" spans="1:24" ht="14.25" customHeight="1" x14ac:dyDescent="0.55000000000000004">
      <c r="H38" s="33"/>
      <c r="I38" s="33"/>
      <c r="J38" s="33"/>
      <c r="K38" s="33"/>
      <c r="L38" s="33"/>
      <c r="M38" s="33"/>
      <c r="N38" s="34"/>
      <c r="O38" s="34"/>
      <c r="P38" s="34"/>
    </row>
    <row r="39" spans="1:24" ht="19.5" customHeight="1" x14ac:dyDescent="0.55000000000000004">
      <c r="H39" s="33"/>
      <c r="I39" s="33"/>
      <c r="J39" s="33"/>
      <c r="K39" s="33"/>
      <c r="L39" s="33" t="s">
        <v>71</v>
      </c>
      <c r="M39" s="33"/>
      <c r="N39" s="33"/>
      <c r="O39" s="33"/>
      <c r="P39" s="33"/>
      <c r="Q39" s="36"/>
      <c r="R39" s="36"/>
      <c r="S39" s="37"/>
    </row>
    <row r="40" spans="1:24" ht="19.5" customHeight="1" x14ac:dyDescent="0.55000000000000004">
      <c r="H40" s="33"/>
      <c r="I40" s="33"/>
      <c r="J40" s="33"/>
      <c r="K40" s="33"/>
      <c r="L40" s="33" t="s">
        <v>68</v>
      </c>
      <c r="M40" s="33"/>
      <c r="N40" s="33"/>
      <c r="O40" s="33"/>
      <c r="P40" s="33"/>
      <c r="Q40" s="36"/>
      <c r="R40" s="36"/>
      <c r="S40" s="37"/>
    </row>
    <row r="41" spans="1:24" ht="16.5" customHeight="1" x14ac:dyDescent="0.55000000000000004">
      <c r="H41" s="33"/>
      <c r="I41" s="33"/>
      <c r="J41" s="33"/>
      <c r="K41" s="33"/>
      <c r="L41" s="33"/>
      <c r="M41" s="33"/>
      <c r="N41" s="33"/>
      <c r="O41" s="33"/>
      <c r="P41" s="33"/>
      <c r="Q41" s="36"/>
      <c r="R41" s="36"/>
      <c r="S41" s="37"/>
    </row>
    <row r="42" spans="1:24" ht="16.5" customHeight="1" x14ac:dyDescent="0.55000000000000004">
      <c r="H42" s="33"/>
      <c r="I42" s="33"/>
      <c r="J42" s="33"/>
      <c r="K42" s="33"/>
      <c r="L42" s="33"/>
      <c r="M42" s="33"/>
      <c r="N42" s="33"/>
      <c r="O42" s="33"/>
      <c r="P42" s="33"/>
      <c r="Q42" s="36"/>
      <c r="R42" s="36"/>
      <c r="S42" s="37"/>
    </row>
    <row r="43" spans="1:24" ht="15" customHeight="1" x14ac:dyDescent="0.55000000000000004">
      <c r="H43" s="33"/>
      <c r="I43" s="33"/>
      <c r="J43" s="33"/>
      <c r="K43" s="33"/>
      <c r="L43" s="33"/>
      <c r="M43" s="33"/>
      <c r="N43" s="33"/>
      <c r="O43" s="33"/>
      <c r="P43" s="33"/>
      <c r="Q43" s="36"/>
      <c r="R43" s="36"/>
      <c r="S43" s="37"/>
    </row>
    <row r="44" spans="1:24" ht="14.25" customHeight="1" x14ac:dyDescent="0.55000000000000004">
      <c r="H44" s="33"/>
      <c r="I44" s="33"/>
      <c r="J44" s="33"/>
      <c r="K44" s="33"/>
      <c r="L44" s="33"/>
      <c r="M44" s="33"/>
      <c r="N44" s="33"/>
      <c r="O44" s="33"/>
      <c r="P44" s="33"/>
      <c r="Q44" s="36"/>
      <c r="R44" s="36"/>
      <c r="S44" s="37"/>
    </row>
    <row r="45" spans="1:24" ht="17.25" customHeight="1" x14ac:dyDescent="0.55000000000000004">
      <c r="H45" s="33"/>
      <c r="I45" s="33"/>
      <c r="J45" s="33"/>
      <c r="K45" s="33"/>
      <c r="L45" s="33"/>
      <c r="M45" s="33"/>
      <c r="N45" s="33"/>
      <c r="O45" s="33"/>
      <c r="P45" s="33"/>
      <c r="Q45" s="36"/>
      <c r="R45" s="36"/>
      <c r="S45" s="37"/>
    </row>
    <row r="46" spans="1:24" ht="15.75" customHeight="1" x14ac:dyDescent="0.55000000000000004">
      <c r="H46" s="33"/>
      <c r="I46" s="33"/>
      <c r="J46" s="33"/>
      <c r="K46" s="33"/>
      <c r="L46" s="33"/>
      <c r="M46" s="33"/>
      <c r="N46" s="33"/>
      <c r="O46" s="33"/>
      <c r="P46" s="33"/>
      <c r="Q46" s="36"/>
      <c r="R46" s="36"/>
      <c r="S46" s="37"/>
    </row>
    <row r="47" spans="1:24" ht="15.75" customHeight="1" x14ac:dyDescent="0.55000000000000004">
      <c r="H47" s="33"/>
      <c r="I47" s="33"/>
      <c r="J47" s="33"/>
      <c r="K47" s="33"/>
      <c r="L47" s="33"/>
      <c r="M47" s="33"/>
      <c r="N47" s="33"/>
      <c r="O47" s="33"/>
      <c r="P47" s="33"/>
      <c r="Q47" s="36"/>
      <c r="R47" s="36"/>
      <c r="S47" s="37"/>
    </row>
    <row r="48" spans="1:24" ht="15.75" customHeight="1" x14ac:dyDescent="0.55000000000000004">
      <c r="H48" s="33"/>
      <c r="I48" s="33"/>
      <c r="J48" s="33"/>
      <c r="K48" s="33"/>
      <c r="L48" s="33"/>
      <c r="M48" s="33"/>
      <c r="N48" s="33"/>
      <c r="O48" s="33"/>
      <c r="P48" s="33"/>
      <c r="Q48" s="36"/>
      <c r="R48" s="36"/>
      <c r="S48" s="37"/>
    </row>
    <row r="49" spans="8:19" ht="14.25" customHeight="1" x14ac:dyDescent="0.55000000000000004">
      <c r="H49" s="33"/>
      <c r="I49" s="33"/>
      <c r="J49" s="33"/>
      <c r="K49" s="33"/>
      <c r="L49" s="33"/>
      <c r="M49" s="33"/>
      <c r="N49" s="33"/>
      <c r="O49" s="33"/>
      <c r="P49" s="33"/>
      <c r="Q49" s="36"/>
      <c r="R49" s="36"/>
      <c r="S49" s="37"/>
    </row>
    <row r="50" spans="8:19" ht="15.75" customHeight="1" x14ac:dyDescent="0.55000000000000004">
      <c r="H50" s="33"/>
      <c r="I50" s="33"/>
      <c r="J50" s="33"/>
      <c r="K50" s="33"/>
      <c r="L50" s="33"/>
      <c r="M50" s="33"/>
      <c r="N50" s="33"/>
      <c r="O50" s="33"/>
      <c r="P50" s="33"/>
      <c r="Q50" s="36"/>
      <c r="R50" s="36"/>
      <c r="S50" s="37"/>
    </row>
    <row r="51" spans="8:19" ht="15.75" customHeight="1" x14ac:dyDescent="0.55000000000000004">
      <c r="H51" s="33"/>
      <c r="I51" s="33"/>
      <c r="J51" s="33"/>
      <c r="K51" s="33"/>
      <c r="L51" s="33"/>
      <c r="M51" s="33"/>
      <c r="N51" s="33"/>
      <c r="O51" s="33"/>
      <c r="P51" s="33"/>
      <c r="Q51" s="36"/>
      <c r="R51" s="36"/>
      <c r="S51" s="37"/>
    </row>
    <row r="52" spans="8:19" ht="15" customHeight="1" x14ac:dyDescent="0.55000000000000004">
      <c r="H52" s="33"/>
      <c r="I52" s="33"/>
      <c r="J52" s="33"/>
      <c r="K52" s="33"/>
      <c r="L52" s="33"/>
      <c r="M52" s="33"/>
      <c r="N52" s="33"/>
      <c r="O52" s="33"/>
      <c r="P52" s="33"/>
      <c r="Q52" s="36"/>
      <c r="R52" s="36"/>
      <c r="S52" s="37"/>
    </row>
    <row r="53" spans="8:19" ht="15.75" customHeight="1" x14ac:dyDescent="0.55000000000000004">
      <c r="H53" s="33"/>
      <c r="I53" s="33"/>
      <c r="J53" s="33"/>
      <c r="K53" s="33"/>
      <c r="L53" s="33"/>
      <c r="M53" s="33"/>
      <c r="N53" s="33"/>
      <c r="O53" s="33"/>
      <c r="P53" s="33"/>
      <c r="Q53" s="36"/>
      <c r="R53" s="36"/>
      <c r="S53" s="37"/>
    </row>
    <row r="54" spans="8:19" ht="15.75" customHeight="1" x14ac:dyDescent="0.55000000000000004">
      <c r="H54" s="33"/>
      <c r="I54" s="33"/>
      <c r="J54" s="33"/>
      <c r="K54" s="33"/>
      <c r="L54" s="33"/>
      <c r="M54" s="33"/>
      <c r="N54" s="33"/>
      <c r="O54" s="33"/>
      <c r="P54" s="33"/>
      <c r="Q54" s="36"/>
      <c r="R54" s="36"/>
      <c r="S54" s="37"/>
    </row>
    <row r="55" spans="8:19" ht="15.75" customHeight="1" x14ac:dyDescent="0.55000000000000004">
      <c r="H55" s="33"/>
      <c r="I55" s="33"/>
      <c r="J55" s="33"/>
      <c r="K55" s="33"/>
      <c r="L55" s="33"/>
      <c r="M55" s="33"/>
      <c r="N55" s="33"/>
      <c r="O55" s="33"/>
      <c r="P55" s="33"/>
      <c r="Q55" s="36"/>
      <c r="R55" s="36"/>
      <c r="S55" s="37"/>
    </row>
    <row r="56" spans="8:19" ht="15.75" customHeight="1" x14ac:dyDescent="0.55000000000000004">
      <c r="H56" s="33"/>
      <c r="I56" s="33"/>
      <c r="J56" s="33"/>
      <c r="K56" s="33"/>
      <c r="L56" s="33"/>
      <c r="M56" s="33"/>
      <c r="N56" s="33"/>
      <c r="O56" s="33"/>
      <c r="P56" s="33"/>
      <c r="Q56" s="36"/>
      <c r="R56" s="36"/>
      <c r="S56" s="37"/>
    </row>
    <row r="57" spans="8:19" ht="15.75" customHeight="1" x14ac:dyDescent="0.55000000000000004">
      <c r="H57" s="33"/>
      <c r="I57" s="33"/>
      <c r="J57" s="33"/>
      <c r="K57" s="33"/>
      <c r="L57" s="33"/>
      <c r="M57" s="33"/>
      <c r="N57" s="33"/>
      <c r="O57" s="33"/>
      <c r="P57" s="33"/>
      <c r="Q57" s="36"/>
      <c r="R57" s="36"/>
      <c r="S57" s="37"/>
    </row>
    <row r="58" spans="8:19" x14ac:dyDescent="0.55000000000000004">
      <c r="H58" s="33"/>
      <c r="I58" s="33"/>
      <c r="J58" s="33"/>
      <c r="K58" s="33"/>
      <c r="L58" s="33"/>
      <c r="M58" s="33"/>
      <c r="N58" s="33"/>
      <c r="O58" s="33"/>
      <c r="P58" s="33"/>
      <c r="Q58" s="36"/>
      <c r="R58" s="36"/>
      <c r="S58" s="37"/>
    </row>
    <row r="59" spans="8:19" x14ac:dyDescent="0.55000000000000004">
      <c r="H59" s="33"/>
      <c r="I59" s="33"/>
      <c r="J59" s="33"/>
      <c r="K59" s="33"/>
      <c r="L59" s="33"/>
      <c r="M59" s="33"/>
      <c r="N59" s="33"/>
      <c r="O59" s="33"/>
      <c r="P59" s="33"/>
      <c r="Q59" s="36"/>
      <c r="R59" s="36"/>
      <c r="S59" s="37"/>
    </row>
    <row r="60" spans="8:19" x14ac:dyDescent="0.55000000000000004">
      <c r="H60" s="33"/>
      <c r="I60" s="33"/>
      <c r="J60" s="33"/>
      <c r="K60" s="33"/>
      <c r="L60" s="33"/>
      <c r="M60" s="33"/>
      <c r="N60" s="33"/>
      <c r="O60" s="33"/>
      <c r="P60" s="33"/>
      <c r="Q60" s="36"/>
      <c r="R60" s="36"/>
      <c r="S60" s="37"/>
    </row>
    <row r="61" spans="8:19" x14ac:dyDescent="0.55000000000000004">
      <c r="H61" s="33"/>
      <c r="I61" s="33"/>
      <c r="J61" s="33"/>
      <c r="K61" s="33"/>
      <c r="L61" s="33"/>
      <c r="M61" s="33"/>
      <c r="N61" s="33"/>
      <c r="O61" s="33"/>
      <c r="P61" s="33"/>
      <c r="Q61" s="36"/>
      <c r="R61" s="36"/>
      <c r="S61" s="37"/>
    </row>
    <row r="62" spans="8:19" x14ac:dyDescent="0.55000000000000004">
      <c r="H62" s="33"/>
      <c r="I62" s="33"/>
      <c r="J62" s="33"/>
      <c r="K62" s="33"/>
      <c r="L62" s="33"/>
      <c r="M62" s="33"/>
      <c r="N62" s="33"/>
      <c r="O62" s="33"/>
      <c r="P62" s="33"/>
      <c r="Q62" s="36"/>
      <c r="R62" s="36"/>
      <c r="S62" s="37"/>
    </row>
    <row r="63" spans="8:19" x14ac:dyDescent="0.55000000000000004">
      <c r="H63" s="33"/>
      <c r="I63" s="33"/>
      <c r="J63" s="33"/>
      <c r="K63" s="33"/>
      <c r="L63" s="33"/>
      <c r="M63" s="33"/>
      <c r="N63" s="33"/>
      <c r="O63" s="33"/>
      <c r="P63" s="33"/>
      <c r="Q63" s="36"/>
      <c r="R63" s="36"/>
      <c r="S63" s="37"/>
    </row>
    <row r="64" spans="8:19" x14ac:dyDescent="0.55000000000000004">
      <c r="H64" s="33"/>
      <c r="I64" s="33"/>
      <c r="J64" s="33"/>
      <c r="K64" s="33"/>
      <c r="L64" s="33"/>
      <c r="M64" s="33"/>
      <c r="N64" s="33"/>
      <c r="O64" s="33"/>
      <c r="P64" s="33"/>
      <c r="Q64" s="36"/>
      <c r="R64" s="36"/>
      <c r="S64" s="37"/>
    </row>
    <row r="65" spans="8:19" x14ac:dyDescent="0.55000000000000004">
      <c r="H65" s="33"/>
      <c r="I65" s="33"/>
      <c r="J65" s="33"/>
      <c r="K65" s="33"/>
      <c r="L65" s="33"/>
      <c r="M65" s="33"/>
      <c r="N65" s="33"/>
      <c r="O65" s="33"/>
      <c r="P65" s="33"/>
      <c r="Q65" s="36"/>
      <c r="R65" s="36"/>
      <c r="S65" s="37"/>
    </row>
    <row r="66" spans="8:19" x14ac:dyDescent="0.55000000000000004">
      <c r="H66" s="33"/>
      <c r="I66" s="33"/>
      <c r="J66" s="33"/>
      <c r="K66" s="33"/>
      <c r="L66" s="33"/>
      <c r="M66" s="33"/>
      <c r="N66" s="33"/>
      <c r="O66" s="33"/>
      <c r="P66" s="33"/>
      <c r="Q66" s="36"/>
      <c r="R66" s="36"/>
      <c r="S66" s="37"/>
    </row>
    <row r="67" spans="8:19" x14ac:dyDescent="0.55000000000000004">
      <c r="H67" s="33"/>
      <c r="I67" s="33"/>
      <c r="J67" s="33"/>
      <c r="K67" s="33"/>
      <c r="L67" s="33"/>
      <c r="M67" s="33"/>
      <c r="N67" s="33"/>
      <c r="O67" s="33"/>
      <c r="P67" s="33"/>
      <c r="Q67" s="36"/>
      <c r="R67" s="36"/>
      <c r="S67" s="37"/>
    </row>
    <row r="68" spans="8:19" x14ac:dyDescent="0.55000000000000004">
      <c r="H68" s="33"/>
      <c r="I68" s="33"/>
      <c r="J68" s="33"/>
      <c r="K68" s="33"/>
      <c r="L68" s="33"/>
      <c r="M68" s="33"/>
      <c r="N68" s="33"/>
      <c r="O68" s="33"/>
      <c r="P68" s="33"/>
      <c r="Q68" s="36"/>
      <c r="R68" s="36"/>
      <c r="S68" s="37"/>
    </row>
    <row r="69" spans="8:19" x14ac:dyDescent="0.55000000000000004">
      <c r="H69" s="33"/>
      <c r="I69" s="33"/>
      <c r="J69" s="33"/>
      <c r="K69" s="33"/>
      <c r="L69" s="33"/>
      <c r="M69" s="33"/>
      <c r="N69" s="33"/>
      <c r="O69" s="33"/>
      <c r="P69" s="33"/>
      <c r="Q69" s="36"/>
      <c r="R69" s="36"/>
      <c r="S69" s="37"/>
    </row>
    <row r="70" spans="8:19" x14ac:dyDescent="0.55000000000000004">
      <c r="H70" s="33"/>
      <c r="I70" s="33"/>
      <c r="J70" s="33"/>
      <c r="K70" s="33"/>
      <c r="L70" s="33"/>
      <c r="M70" s="33"/>
      <c r="N70" s="33"/>
      <c r="O70" s="33"/>
      <c r="P70" s="33"/>
      <c r="Q70" s="36"/>
      <c r="R70" s="36"/>
      <c r="S70" s="37"/>
    </row>
    <row r="71" spans="8:19" x14ac:dyDescent="0.55000000000000004">
      <c r="H71" s="33"/>
      <c r="I71" s="38"/>
      <c r="J71" s="38"/>
      <c r="K71" s="33"/>
      <c r="L71" s="38"/>
      <c r="M71" s="33"/>
      <c r="N71" s="33"/>
      <c r="O71" s="33"/>
      <c r="P71" s="33"/>
      <c r="Q71" s="37"/>
      <c r="R71" s="37"/>
      <c r="S71" s="37"/>
    </row>
    <row r="72" spans="8:19" x14ac:dyDescent="0.55000000000000004">
      <c r="H72" s="33"/>
      <c r="I72" s="38"/>
      <c r="J72" s="38"/>
      <c r="K72" s="33"/>
      <c r="L72" s="38"/>
      <c r="M72" s="33"/>
      <c r="N72" s="33"/>
      <c r="O72" s="33"/>
      <c r="P72" s="33"/>
      <c r="Q72" s="37"/>
      <c r="R72" s="37"/>
      <c r="S72" s="37"/>
    </row>
    <row r="73" spans="8:19" x14ac:dyDescent="0.55000000000000004">
      <c r="H73" s="33"/>
      <c r="I73" s="38"/>
      <c r="J73" s="38"/>
      <c r="K73" s="33"/>
      <c r="L73" s="38"/>
      <c r="M73" s="33"/>
      <c r="N73" s="33"/>
      <c r="O73" s="33"/>
      <c r="P73" s="33"/>
      <c r="Q73" s="37"/>
      <c r="R73" s="37"/>
      <c r="S73" s="37"/>
    </row>
    <row r="74" spans="8:19" x14ac:dyDescent="0.55000000000000004">
      <c r="H74" s="33"/>
      <c r="I74" s="38"/>
      <c r="J74" s="38"/>
      <c r="K74" s="33"/>
      <c r="L74" s="38"/>
      <c r="M74" s="33"/>
      <c r="N74" s="33"/>
      <c r="O74" s="33"/>
      <c r="P74" s="33"/>
      <c r="Q74" s="37"/>
      <c r="R74" s="37"/>
      <c r="S74" s="37"/>
    </row>
    <row r="75" spans="8:19" x14ac:dyDescent="0.55000000000000004">
      <c r="H75" s="33"/>
      <c r="I75" s="38"/>
      <c r="J75" s="38"/>
      <c r="K75" s="33"/>
      <c r="L75" s="38"/>
      <c r="M75" s="33"/>
      <c r="N75" s="33"/>
      <c r="O75" s="33"/>
      <c r="P75" s="33"/>
      <c r="Q75" s="37"/>
      <c r="R75" s="37"/>
      <c r="S75" s="37"/>
    </row>
    <row r="76" spans="8:19" x14ac:dyDescent="0.55000000000000004">
      <c r="H76" s="33"/>
      <c r="I76" s="38"/>
      <c r="J76" s="38"/>
      <c r="K76" s="33"/>
      <c r="L76" s="38"/>
      <c r="M76" s="33"/>
      <c r="N76" s="33"/>
      <c r="O76" s="33"/>
      <c r="P76" s="33"/>
      <c r="Q76" s="37"/>
      <c r="R76" s="37"/>
      <c r="S76" s="37"/>
    </row>
    <row r="77" spans="8:19" x14ac:dyDescent="0.55000000000000004">
      <c r="H77" s="33"/>
      <c r="I77" s="38"/>
      <c r="J77" s="38"/>
      <c r="K77" s="33"/>
      <c r="L77" s="38"/>
      <c r="M77" s="33"/>
      <c r="N77" s="33"/>
      <c r="O77" s="33"/>
      <c r="P77" s="33"/>
      <c r="Q77" s="37"/>
      <c r="R77" s="37"/>
      <c r="S77" s="37"/>
    </row>
    <row r="78" spans="8:19" x14ac:dyDescent="0.55000000000000004">
      <c r="H78" s="33"/>
      <c r="I78" s="38"/>
      <c r="J78" s="38"/>
      <c r="K78" s="33"/>
      <c r="L78" s="38"/>
      <c r="M78" s="33"/>
      <c r="N78" s="33"/>
      <c r="O78" s="33"/>
      <c r="P78" s="33"/>
      <c r="Q78" s="37"/>
      <c r="R78" s="37"/>
      <c r="S78" s="37"/>
    </row>
    <row r="79" spans="8:19" x14ac:dyDescent="0.55000000000000004">
      <c r="H79" s="33"/>
      <c r="I79" s="38"/>
      <c r="J79" s="38"/>
      <c r="K79" s="33"/>
      <c r="L79" s="38"/>
      <c r="M79" s="33"/>
      <c r="N79" s="33"/>
      <c r="O79" s="33"/>
      <c r="P79" s="33"/>
      <c r="Q79" s="37"/>
      <c r="R79" s="37"/>
      <c r="S79" s="37"/>
    </row>
    <row r="80" spans="8:19" x14ac:dyDescent="0.55000000000000004">
      <c r="H80" s="33"/>
      <c r="I80" s="38"/>
      <c r="J80" s="38"/>
      <c r="K80" s="33"/>
      <c r="L80" s="38"/>
      <c r="M80" s="33"/>
      <c r="N80" s="33"/>
      <c r="O80" s="33"/>
      <c r="P80" s="33"/>
      <c r="Q80" s="37"/>
      <c r="R80" s="37"/>
      <c r="S80" s="37"/>
    </row>
    <row r="81" spans="8:19" x14ac:dyDescent="0.55000000000000004">
      <c r="H81" s="33"/>
      <c r="I81" s="38"/>
      <c r="J81" s="38"/>
      <c r="K81" s="33"/>
      <c r="L81" s="38"/>
      <c r="M81" s="33"/>
      <c r="N81" s="33"/>
      <c r="O81" s="33"/>
      <c r="P81" s="33"/>
      <c r="Q81" s="37"/>
      <c r="R81" s="37"/>
      <c r="S81" s="37"/>
    </row>
    <row r="82" spans="8:19" x14ac:dyDescent="0.55000000000000004">
      <c r="H82" s="33"/>
      <c r="I82" s="38"/>
      <c r="J82" s="38"/>
      <c r="K82" s="33"/>
      <c r="L82" s="38"/>
      <c r="M82" s="33"/>
      <c r="N82" s="33"/>
      <c r="O82" s="33"/>
      <c r="P82" s="33"/>
      <c r="Q82" s="37"/>
      <c r="R82" s="37"/>
      <c r="S82" s="37"/>
    </row>
    <row r="83" spans="8:19" x14ac:dyDescent="0.55000000000000004">
      <c r="H83" s="33"/>
      <c r="I83" s="38"/>
      <c r="J83" s="38"/>
      <c r="K83" s="33"/>
      <c r="L83" s="38"/>
      <c r="M83" s="33"/>
      <c r="N83" s="33"/>
      <c r="O83" s="33"/>
      <c r="P83" s="33"/>
      <c r="Q83" s="37"/>
      <c r="R83" s="37"/>
      <c r="S83" s="37"/>
    </row>
    <row r="84" spans="8:19" x14ac:dyDescent="0.55000000000000004">
      <c r="H84" s="33"/>
      <c r="I84" s="38"/>
      <c r="J84" s="38"/>
      <c r="K84" s="33"/>
      <c r="L84" s="38"/>
      <c r="M84" s="33"/>
      <c r="N84" s="33"/>
      <c r="O84" s="33"/>
      <c r="P84" s="33"/>
      <c r="Q84" s="37"/>
      <c r="R84" s="37"/>
      <c r="S84" s="37"/>
    </row>
    <row r="85" spans="8:19" x14ac:dyDescent="0.55000000000000004">
      <c r="H85" s="33"/>
      <c r="I85" s="38"/>
      <c r="J85" s="38"/>
      <c r="K85" s="33"/>
      <c r="L85" s="38"/>
      <c r="M85" s="33"/>
      <c r="N85" s="33"/>
      <c r="O85" s="33"/>
      <c r="P85" s="33"/>
      <c r="Q85" s="37"/>
      <c r="R85" s="37"/>
      <c r="S85" s="37"/>
    </row>
    <row r="86" spans="8:19" x14ac:dyDescent="0.55000000000000004">
      <c r="H86" s="33"/>
      <c r="I86" s="38"/>
      <c r="J86" s="38"/>
      <c r="K86" s="33"/>
      <c r="L86" s="38"/>
      <c r="M86" s="33"/>
      <c r="N86" s="33"/>
      <c r="O86" s="33"/>
      <c r="P86" s="33"/>
      <c r="Q86" s="37"/>
      <c r="R86" s="37"/>
      <c r="S86" s="37"/>
    </row>
    <row r="87" spans="8:19" x14ac:dyDescent="0.55000000000000004">
      <c r="H87" s="33"/>
      <c r="I87" s="38"/>
      <c r="J87" s="38"/>
      <c r="K87" s="33"/>
      <c r="L87" s="38"/>
      <c r="M87" s="33"/>
      <c r="N87" s="33"/>
      <c r="O87" s="33"/>
      <c r="P87" s="33"/>
      <c r="Q87" s="37"/>
      <c r="R87" s="37"/>
      <c r="S87" s="37"/>
    </row>
    <row r="88" spans="8:19" x14ac:dyDescent="0.55000000000000004">
      <c r="H88" s="33"/>
      <c r="I88" s="38"/>
      <c r="J88" s="38"/>
      <c r="K88" s="33"/>
      <c r="L88" s="38"/>
      <c r="M88" s="33"/>
      <c r="N88" s="33"/>
      <c r="O88" s="33"/>
      <c r="P88" s="33"/>
      <c r="Q88" s="37"/>
      <c r="R88" s="37"/>
      <c r="S88" s="37"/>
    </row>
    <row r="89" spans="8:19" x14ac:dyDescent="0.55000000000000004">
      <c r="H89" s="33"/>
      <c r="I89" s="38"/>
      <c r="J89" s="38"/>
      <c r="K89" s="33"/>
      <c r="L89" s="38"/>
      <c r="M89" s="33"/>
      <c r="N89" s="33"/>
      <c r="O89" s="33"/>
      <c r="P89" s="33"/>
      <c r="Q89" s="37"/>
      <c r="R89" s="37"/>
      <c r="S89" s="37"/>
    </row>
    <row r="90" spans="8:19" x14ac:dyDescent="0.55000000000000004">
      <c r="H90" s="33"/>
      <c r="I90" s="38"/>
      <c r="J90" s="38"/>
      <c r="K90" s="33"/>
      <c r="L90" s="38"/>
      <c r="M90" s="33"/>
      <c r="N90" s="33"/>
      <c r="O90" s="33"/>
      <c r="P90" s="33"/>
      <c r="Q90" s="37"/>
      <c r="R90" s="37"/>
      <c r="S90" s="37"/>
    </row>
    <row r="91" spans="8:19" x14ac:dyDescent="0.55000000000000004">
      <c r="H91" s="33"/>
      <c r="I91" s="38"/>
      <c r="J91" s="38"/>
      <c r="K91" s="33"/>
      <c r="L91" s="38"/>
      <c r="M91" s="33"/>
      <c r="N91" s="33"/>
      <c r="O91" s="33"/>
      <c r="P91" s="33"/>
      <c r="Q91" s="37"/>
      <c r="R91" s="37"/>
      <c r="S91" s="37"/>
    </row>
    <row r="92" spans="8:19" x14ac:dyDescent="0.55000000000000004">
      <c r="H92" s="33"/>
      <c r="I92" s="38"/>
      <c r="J92" s="38"/>
      <c r="K92" s="33"/>
      <c r="L92" s="38"/>
      <c r="M92" s="33"/>
      <c r="N92" s="33"/>
      <c r="O92" s="33"/>
      <c r="P92" s="33"/>
      <c r="Q92" s="37"/>
      <c r="R92" s="37"/>
      <c r="S92" s="37"/>
    </row>
    <row r="93" spans="8:19" x14ac:dyDescent="0.55000000000000004">
      <c r="H93" s="33"/>
      <c r="I93" s="38"/>
      <c r="J93" s="38"/>
      <c r="K93" s="33"/>
      <c r="L93" s="38"/>
      <c r="M93" s="33"/>
      <c r="N93" s="33"/>
      <c r="O93" s="33"/>
      <c r="P93" s="33"/>
      <c r="Q93" s="37"/>
      <c r="R93" s="37"/>
      <c r="S93" s="37"/>
    </row>
    <row r="94" spans="8:19" x14ac:dyDescent="0.55000000000000004">
      <c r="H94" s="33"/>
      <c r="I94" s="38"/>
      <c r="J94" s="38"/>
      <c r="K94" s="33"/>
      <c r="L94" s="38"/>
      <c r="M94" s="33"/>
      <c r="N94" s="33"/>
      <c r="O94" s="33"/>
      <c r="P94" s="33"/>
      <c r="Q94" s="37"/>
      <c r="R94" s="37"/>
      <c r="S94" s="37"/>
    </row>
    <row r="95" spans="8:19" x14ac:dyDescent="0.55000000000000004">
      <c r="H95" s="33"/>
      <c r="I95" s="38"/>
      <c r="J95" s="38"/>
      <c r="K95" s="33"/>
      <c r="L95" s="38"/>
      <c r="M95" s="33"/>
      <c r="N95" s="33"/>
      <c r="O95" s="33"/>
      <c r="P95" s="33"/>
      <c r="Q95" s="37"/>
      <c r="R95" s="37"/>
      <c r="S95" s="37"/>
    </row>
    <row r="96" spans="8:19" x14ac:dyDescent="0.55000000000000004">
      <c r="H96" s="33"/>
      <c r="I96" s="38"/>
      <c r="J96" s="38"/>
      <c r="K96" s="33"/>
      <c r="L96" s="38"/>
      <c r="M96" s="33"/>
      <c r="N96" s="33"/>
      <c r="O96" s="33"/>
      <c r="P96" s="33"/>
      <c r="Q96" s="37"/>
      <c r="R96" s="37"/>
      <c r="S96" s="37"/>
    </row>
    <row r="97" spans="8:19" x14ac:dyDescent="0.55000000000000004">
      <c r="H97" s="33"/>
      <c r="I97" s="38"/>
      <c r="J97" s="38"/>
      <c r="K97" s="33"/>
      <c r="L97" s="38"/>
      <c r="M97" s="33"/>
      <c r="N97" s="33"/>
      <c r="O97" s="33"/>
      <c r="P97" s="33"/>
      <c r="Q97" s="37"/>
      <c r="R97" s="37"/>
      <c r="S97" s="37"/>
    </row>
    <row r="98" spans="8:19" x14ac:dyDescent="0.55000000000000004">
      <c r="H98" s="33"/>
      <c r="I98" s="38"/>
      <c r="J98" s="38"/>
      <c r="K98" s="33"/>
      <c r="L98" s="38"/>
      <c r="M98" s="33"/>
      <c r="N98" s="33"/>
      <c r="O98" s="33"/>
      <c r="P98" s="33"/>
      <c r="Q98" s="37"/>
      <c r="R98" s="37"/>
      <c r="S98" s="37"/>
    </row>
    <row r="99" spans="8:19" x14ac:dyDescent="0.55000000000000004">
      <c r="H99" s="33"/>
      <c r="I99" s="38"/>
      <c r="J99" s="38"/>
      <c r="K99" s="33"/>
      <c r="L99" s="38"/>
      <c r="M99" s="33"/>
      <c r="N99" s="33"/>
      <c r="O99" s="33"/>
      <c r="P99" s="33"/>
      <c r="Q99" s="37"/>
      <c r="R99" s="37"/>
      <c r="S99" s="37"/>
    </row>
    <row r="100" spans="8:19" x14ac:dyDescent="0.55000000000000004">
      <c r="H100" s="33"/>
      <c r="I100" s="38"/>
      <c r="J100" s="38"/>
      <c r="K100" s="33"/>
      <c r="L100" s="38"/>
      <c r="M100" s="33"/>
      <c r="N100" s="33"/>
      <c r="O100" s="33"/>
      <c r="P100" s="33"/>
      <c r="Q100" s="37"/>
      <c r="R100" s="37"/>
      <c r="S100" s="37"/>
    </row>
    <row r="101" spans="8:19" x14ac:dyDescent="0.55000000000000004">
      <c r="H101" s="33"/>
      <c r="I101" s="38"/>
      <c r="J101" s="38"/>
      <c r="K101" s="33"/>
      <c r="L101" s="38"/>
      <c r="M101" s="33"/>
      <c r="N101" s="33"/>
      <c r="O101" s="33"/>
      <c r="P101" s="33"/>
      <c r="Q101" s="37"/>
      <c r="R101" s="37"/>
      <c r="S101" s="37"/>
    </row>
    <row r="102" spans="8:19" x14ac:dyDescent="0.55000000000000004">
      <c r="H102" s="33"/>
      <c r="I102" s="38"/>
      <c r="J102" s="38"/>
      <c r="K102" s="33"/>
      <c r="L102" s="38"/>
      <c r="M102" s="33"/>
      <c r="N102" s="33"/>
      <c r="O102" s="33"/>
      <c r="P102" s="33"/>
      <c r="Q102" s="37"/>
      <c r="R102" s="37"/>
      <c r="S102" s="37"/>
    </row>
    <row r="103" spans="8:19" x14ac:dyDescent="0.55000000000000004">
      <c r="H103" s="33"/>
      <c r="I103" s="38"/>
      <c r="J103" s="38"/>
      <c r="K103" s="33"/>
      <c r="L103" s="38"/>
      <c r="M103" s="33"/>
      <c r="N103" s="33"/>
      <c r="O103" s="33"/>
      <c r="P103" s="33"/>
      <c r="Q103" s="37"/>
      <c r="R103" s="37"/>
      <c r="S103" s="37"/>
    </row>
    <row r="104" spans="8:19" x14ac:dyDescent="0.55000000000000004">
      <c r="H104" s="33"/>
      <c r="I104" s="38"/>
      <c r="J104" s="38"/>
      <c r="K104" s="33"/>
      <c r="L104" s="38"/>
      <c r="M104" s="33"/>
      <c r="N104" s="33"/>
      <c r="O104" s="33"/>
      <c r="P104" s="33"/>
      <c r="Q104" s="37"/>
      <c r="R104" s="37"/>
      <c r="S104" s="37"/>
    </row>
    <row r="105" spans="8:19" x14ac:dyDescent="0.55000000000000004">
      <c r="H105" s="33"/>
      <c r="I105" s="38"/>
      <c r="J105" s="38"/>
      <c r="K105" s="33"/>
      <c r="L105" s="38"/>
      <c r="M105" s="33"/>
      <c r="N105" s="33"/>
      <c r="O105" s="33"/>
      <c r="P105" s="33"/>
      <c r="Q105" s="37"/>
      <c r="R105" s="37"/>
      <c r="S105" s="37"/>
    </row>
    <row r="106" spans="8:19" x14ac:dyDescent="0.55000000000000004">
      <c r="H106" s="33"/>
      <c r="I106" s="38"/>
      <c r="J106" s="38"/>
      <c r="K106" s="33"/>
      <c r="L106" s="38"/>
      <c r="M106" s="33"/>
      <c r="N106" s="33"/>
      <c r="O106" s="33"/>
      <c r="P106" s="33"/>
      <c r="Q106" s="37"/>
      <c r="R106" s="37"/>
      <c r="S106" s="37"/>
    </row>
    <row r="107" spans="8:19" x14ac:dyDescent="0.55000000000000004">
      <c r="H107" s="33"/>
      <c r="I107" s="38"/>
      <c r="J107" s="38"/>
      <c r="K107" s="33"/>
      <c r="L107" s="38"/>
      <c r="M107" s="33"/>
      <c r="N107" s="33"/>
      <c r="O107" s="33"/>
      <c r="P107" s="33"/>
      <c r="Q107" s="37"/>
      <c r="R107" s="37"/>
      <c r="S107" s="37"/>
    </row>
    <row r="108" spans="8:19" x14ac:dyDescent="0.55000000000000004">
      <c r="H108" s="33"/>
      <c r="I108" s="38"/>
      <c r="J108" s="38"/>
      <c r="K108" s="33"/>
      <c r="L108" s="38"/>
      <c r="M108" s="33"/>
      <c r="N108" s="33"/>
      <c r="O108" s="33"/>
      <c r="P108" s="33"/>
      <c r="Q108" s="37"/>
      <c r="R108" s="37"/>
      <c r="S108" s="37"/>
    </row>
    <row r="109" spans="8:19" x14ac:dyDescent="0.55000000000000004">
      <c r="H109" s="33"/>
      <c r="I109" s="38"/>
      <c r="J109" s="38"/>
      <c r="K109" s="33"/>
      <c r="L109" s="38"/>
      <c r="M109" s="33"/>
      <c r="N109" s="33"/>
      <c r="O109" s="33"/>
      <c r="P109" s="33"/>
      <c r="Q109" s="37"/>
      <c r="R109" s="37"/>
      <c r="S109" s="37"/>
    </row>
    <row r="110" spans="8:19" x14ac:dyDescent="0.55000000000000004">
      <c r="H110" s="33"/>
      <c r="I110" s="38"/>
      <c r="J110" s="38"/>
      <c r="K110" s="33"/>
      <c r="L110" s="38"/>
      <c r="M110" s="33"/>
      <c r="N110" s="33"/>
      <c r="O110" s="33"/>
      <c r="P110" s="33"/>
      <c r="Q110" s="37"/>
      <c r="R110" s="37"/>
      <c r="S110" s="37"/>
    </row>
    <row r="111" spans="8:19" x14ac:dyDescent="0.55000000000000004">
      <c r="H111" s="33"/>
      <c r="I111" s="38"/>
      <c r="J111" s="38"/>
      <c r="K111" s="33"/>
      <c r="L111" s="38"/>
      <c r="M111" s="33"/>
      <c r="N111" s="33"/>
      <c r="O111" s="33"/>
      <c r="P111" s="33"/>
      <c r="Q111" s="37"/>
      <c r="R111" s="37"/>
      <c r="S111" s="37"/>
    </row>
    <row r="112" spans="8:19" x14ac:dyDescent="0.55000000000000004">
      <c r="H112" s="33"/>
      <c r="I112" s="38"/>
      <c r="J112" s="38"/>
      <c r="K112" s="33"/>
      <c r="L112" s="38"/>
      <c r="M112" s="33"/>
      <c r="N112" s="33"/>
      <c r="O112" s="33"/>
      <c r="P112" s="33"/>
      <c r="Q112" s="37"/>
      <c r="R112" s="37"/>
      <c r="S112" s="37"/>
    </row>
    <row r="113" spans="8:19" x14ac:dyDescent="0.55000000000000004">
      <c r="H113" s="33"/>
      <c r="I113" s="38"/>
      <c r="J113" s="38"/>
      <c r="K113" s="33"/>
      <c r="L113" s="38"/>
      <c r="M113" s="33"/>
      <c r="N113" s="33"/>
      <c r="O113" s="33"/>
      <c r="P113" s="33"/>
      <c r="Q113" s="37"/>
      <c r="R113" s="37"/>
      <c r="S113" s="37"/>
    </row>
    <row r="114" spans="8:19" x14ac:dyDescent="0.55000000000000004">
      <c r="H114" s="33"/>
      <c r="I114" s="38"/>
      <c r="J114" s="38"/>
      <c r="K114" s="33"/>
      <c r="L114" s="38"/>
      <c r="M114" s="33"/>
      <c r="N114" s="33"/>
      <c r="O114" s="33"/>
      <c r="P114" s="33"/>
      <c r="Q114" s="37"/>
      <c r="R114" s="37"/>
      <c r="S114" s="37"/>
    </row>
    <row r="115" spans="8:19" x14ac:dyDescent="0.55000000000000004">
      <c r="H115" s="33"/>
      <c r="I115" s="38"/>
      <c r="J115" s="38"/>
      <c r="K115" s="33"/>
      <c r="L115" s="38"/>
      <c r="M115" s="33"/>
      <c r="N115" s="33"/>
      <c r="O115" s="33"/>
      <c r="P115" s="33"/>
      <c r="Q115" s="37"/>
      <c r="R115" s="37"/>
      <c r="S115" s="37"/>
    </row>
    <row r="116" spans="8:19" x14ac:dyDescent="0.55000000000000004">
      <c r="H116" s="33"/>
      <c r="I116" s="38"/>
      <c r="J116" s="38"/>
      <c r="K116" s="33"/>
      <c r="L116" s="38"/>
      <c r="M116" s="33"/>
      <c r="N116" s="33"/>
      <c r="O116" s="33"/>
      <c r="P116" s="33"/>
      <c r="Q116" s="37"/>
      <c r="R116" s="37"/>
      <c r="S116" s="37"/>
    </row>
    <row r="117" spans="8:19" x14ac:dyDescent="0.55000000000000004">
      <c r="H117" s="33"/>
      <c r="I117" s="38"/>
      <c r="J117" s="38"/>
      <c r="K117" s="33"/>
      <c r="L117" s="38"/>
      <c r="M117" s="33"/>
      <c r="N117" s="33"/>
      <c r="O117" s="33"/>
      <c r="P117" s="33"/>
      <c r="Q117" s="37"/>
      <c r="R117" s="37"/>
      <c r="S117" s="37"/>
    </row>
    <row r="118" spans="8:19" x14ac:dyDescent="0.55000000000000004">
      <c r="H118" s="33"/>
      <c r="I118" s="38"/>
      <c r="J118" s="38"/>
      <c r="K118" s="33"/>
      <c r="L118" s="38"/>
      <c r="M118" s="33"/>
      <c r="N118" s="33"/>
      <c r="O118" s="33"/>
      <c r="P118" s="33"/>
      <c r="Q118" s="37"/>
      <c r="R118" s="37"/>
      <c r="S118" s="37"/>
    </row>
    <row r="119" spans="8:19" x14ac:dyDescent="0.55000000000000004">
      <c r="H119" s="33"/>
      <c r="I119" s="38"/>
      <c r="J119" s="38"/>
      <c r="K119" s="33"/>
      <c r="L119" s="38"/>
      <c r="M119" s="33"/>
      <c r="N119" s="33"/>
      <c r="O119" s="33"/>
      <c r="P119" s="33"/>
      <c r="Q119" s="37"/>
      <c r="R119" s="37"/>
      <c r="S119" s="37"/>
    </row>
    <row r="120" spans="8:19" x14ac:dyDescent="0.55000000000000004">
      <c r="H120" s="33"/>
      <c r="I120" s="38"/>
      <c r="J120" s="38"/>
      <c r="K120" s="33"/>
      <c r="L120" s="38"/>
      <c r="M120" s="33"/>
      <c r="N120" s="33"/>
      <c r="O120" s="33"/>
      <c r="P120" s="33"/>
      <c r="Q120" s="37"/>
      <c r="R120" s="37"/>
      <c r="S120" s="37"/>
    </row>
    <row r="121" spans="8:19" x14ac:dyDescent="0.55000000000000004">
      <c r="H121" s="33"/>
      <c r="I121" s="38"/>
      <c r="J121" s="38"/>
      <c r="K121" s="33"/>
      <c r="L121" s="38"/>
      <c r="M121" s="33"/>
      <c r="N121" s="33"/>
      <c r="O121" s="33"/>
      <c r="P121" s="33"/>
      <c r="Q121" s="37"/>
      <c r="R121" s="37"/>
      <c r="S121" s="37"/>
    </row>
    <row r="122" spans="8:19" x14ac:dyDescent="0.55000000000000004">
      <c r="H122" s="33"/>
      <c r="I122" s="38"/>
      <c r="J122" s="38"/>
      <c r="K122" s="33"/>
      <c r="L122" s="38"/>
      <c r="M122" s="33"/>
      <c r="N122" s="33"/>
      <c r="O122" s="33"/>
      <c r="P122" s="33"/>
      <c r="Q122" s="37"/>
      <c r="R122" s="37"/>
      <c r="S122" s="37"/>
    </row>
    <row r="123" spans="8:19" x14ac:dyDescent="0.55000000000000004">
      <c r="H123" s="33"/>
      <c r="I123" s="38"/>
      <c r="J123" s="38"/>
      <c r="K123" s="33"/>
      <c r="L123" s="38"/>
      <c r="M123" s="33"/>
      <c r="N123" s="33"/>
      <c r="O123" s="33"/>
      <c r="P123" s="33"/>
      <c r="Q123" s="37"/>
      <c r="R123" s="37"/>
      <c r="S123" s="37"/>
    </row>
    <row r="124" spans="8:19" x14ac:dyDescent="0.55000000000000004">
      <c r="H124" s="33"/>
      <c r="I124" s="38"/>
      <c r="J124" s="38"/>
      <c r="K124" s="33"/>
      <c r="L124" s="38"/>
      <c r="M124" s="33"/>
      <c r="N124" s="33"/>
      <c r="O124" s="33"/>
      <c r="P124" s="33"/>
      <c r="Q124" s="37"/>
      <c r="R124" s="37"/>
      <c r="S124" s="37"/>
    </row>
    <row r="125" spans="8:19" x14ac:dyDescent="0.55000000000000004">
      <c r="H125" s="33"/>
      <c r="I125" s="38"/>
      <c r="J125" s="38"/>
      <c r="K125" s="33"/>
      <c r="L125" s="38"/>
      <c r="M125" s="33"/>
      <c r="N125" s="33"/>
      <c r="O125" s="33"/>
      <c r="P125" s="33"/>
      <c r="Q125" s="37"/>
      <c r="R125" s="37"/>
      <c r="S125" s="37"/>
    </row>
    <row r="126" spans="8:19" x14ac:dyDescent="0.55000000000000004">
      <c r="H126" s="33"/>
      <c r="I126" s="38"/>
      <c r="J126" s="38"/>
      <c r="K126" s="33"/>
      <c r="L126" s="38"/>
      <c r="M126" s="33"/>
      <c r="N126" s="33"/>
      <c r="O126" s="33"/>
      <c r="P126" s="33"/>
      <c r="Q126" s="37"/>
      <c r="R126" s="37"/>
      <c r="S126" s="37"/>
    </row>
    <row r="127" spans="8:19" x14ac:dyDescent="0.55000000000000004">
      <c r="H127" s="33"/>
      <c r="I127" s="38"/>
      <c r="J127" s="38"/>
      <c r="K127" s="33"/>
      <c r="L127" s="38"/>
      <c r="M127" s="33"/>
      <c r="N127" s="33"/>
      <c r="O127" s="33"/>
      <c r="P127" s="33"/>
      <c r="Q127" s="37"/>
      <c r="R127" s="37"/>
      <c r="S127" s="37"/>
    </row>
    <row r="128" spans="8:19" x14ac:dyDescent="0.55000000000000004">
      <c r="H128" s="33"/>
      <c r="I128" s="38"/>
      <c r="J128" s="38"/>
      <c r="K128" s="33"/>
      <c r="L128" s="38"/>
      <c r="M128" s="33"/>
      <c r="N128" s="33"/>
      <c r="O128" s="33"/>
      <c r="P128" s="33"/>
      <c r="Q128" s="37"/>
      <c r="R128" s="37"/>
      <c r="S128" s="37"/>
    </row>
    <row r="129" spans="8:19" x14ac:dyDescent="0.55000000000000004">
      <c r="H129" s="33"/>
      <c r="I129" s="38"/>
      <c r="J129" s="38"/>
      <c r="K129" s="33"/>
      <c r="L129" s="38"/>
      <c r="M129" s="33"/>
      <c r="N129" s="33"/>
      <c r="O129" s="33"/>
      <c r="P129" s="33"/>
      <c r="Q129" s="37"/>
      <c r="R129" s="37"/>
      <c r="S129" s="37"/>
    </row>
    <row r="130" spans="8:19" x14ac:dyDescent="0.55000000000000004">
      <c r="H130" s="33"/>
      <c r="I130" s="38"/>
      <c r="J130" s="38"/>
      <c r="K130" s="33"/>
      <c r="L130" s="38"/>
      <c r="M130" s="33"/>
      <c r="N130" s="33"/>
      <c r="O130" s="33"/>
      <c r="P130" s="33"/>
      <c r="Q130" s="37"/>
      <c r="R130" s="37"/>
      <c r="S130" s="37"/>
    </row>
    <row r="131" spans="8:19" x14ac:dyDescent="0.55000000000000004">
      <c r="H131" s="33"/>
      <c r="I131" s="38"/>
      <c r="J131" s="38"/>
      <c r="K131" s="33"/>
      <c r="L131" s="38"/>
      <c r="M131" s="33"/>
      <c r="N131" s="33"/>
      <c r="O131" s="33"/>
      <c r="P131" s="33"/>
      <c r="Q131" s="37"/>
      <c r="R131" s="37"/>
      <c r="S131" s="37"/>
    </row>
    <row r="132" spans="8:19" x14ac:dyDescent="0.55000000000000004">
      <c r="H132" s="33"/>
      <c r="I132" s="38"/>
      <c r="J132" s="38"/>
      <c r="K132" s="33"/>
      <c r="L132" s="38"/>
      <c r="M132" s="33"/>
      <c r="N132" s="33"/>
      <c r="O132" s="33"/>
      <c r="P132" s="33"/>
      <c r="Q132" s="37"/>
      <c r="R132" s="37"/>
      <c r="S132" s="37"/>
    </row>
    <row r="133" spans="8:19" x14ac:dyDescent="0.55000000000000004">
      <c r="H133" s="33"/>
      <c r="I133" s="38"/>
      <c r="J133" s="38"/>
      <c r="K133" s="33"/>
      <c r="L133" s="38"/>
      <c r="M133" s="33"/>
      <c r="N133" s="33"/>
      <c r="O133" s="33"/>
      <c r="P133" s="33"/>
      <c r="Q133" s="37"/>
      <c r="R133" s="37"/>
      <c r="S133" s="37"/>
    </row>
    <row r="134" spans="8:19" x14ac:dyDescent="0.55000000000000004">
      <c r="H134" s="33"/>
      <c r="I134" s="38"/>
      <c r="J134" s="38"/>
      <c r="K134" s="33"/>
      <c r="L134" s="38"/>
      <c r="M134" s="33"/>
      <c r="N134" s="33"/>
      <c r="O134" s="33"/>
      <c r="P134" s="33"/>
      <c r="Q134" s="37"/>
      <c r="R134" s="37"/>
      <c r="S134" s="37"/>
    </row>
    <row r="135" spans="8:19" x14ac:dyDescent="0.55000000000000004">
      <c r="H135" s="33"/>
      <c r="I135" s="38"/>
      <c r="J135" s="38"/>
      <c r="K135" s="33"/>
      <c r="L135" s="38"/>
      <c r="M135" s="33"/>
      <c r="N135" s="33"/>
      <c r="O135" s="33"/>
      <c r="P135" s="33"/>
      <c r="Q135" s="37"/>
      <c r="R135" s="37"/>
      <c r="S135" s="37"/>
    </row>
    <row r="136" spans="8:19" x14ac:dyDescent="0.55000000000000004">
      <c r="H136" s="33"/>
      <c r="I136" s="38"/>
      <c r="J136" s="38"/>
      <c r="K136" s="33"/>
      <c r="L136" s="38"/>
      <c r="M136" s="33"/>
      <c r="N136" s="33"/>
      <c r="O136" s="33"/>
      <c r="P136" s="33"/>
      <c r="Q136" s="37"/>
      <c r="R136" s="37"/>
      <c r="S136" s="37"/>
    </row>
    <row r="137" spans="8:19" x14ac:dyDescent="0.55000000000000004">
      <c r="H137" s="33"/>
      <c r="I137" s="38"/>
      <c r="J137" s="38"/>
      <c r="K137" s="33"/>
      <c r="L137" s="38"/>
      <c r="M137" s="33"/>
      <c r="N137" s="33"/>
      <c r="O137" s="33"/>
      <c r="P137" s="33"/>
      <c r="Q137" s="37"/>
      <c r="R137" s="37"/>
      <c r="S137" s="37"/>
    </row>
    <row r="138" spans="8:19" x14ac:dyDescent="0.55000000000000004">
      <c r="H138" s="33"/>
      <c r="I138" s="38"/>
      <c r="J138" s="38"/>
      <c r="K138" s="33"/>
      <c r="L138" s="38"/>
      <c r="M138" s="33"/>
      <c r="N138" s="33"/>
      <c r="O138" s="33"/>
      <c r="P138" s="33"/>
      <c r="Q138" s="37"/>
      <c r="R138" s="37"/>
      <c r="S138" s="37"/>
    </row>
    <row r="139" spans="8:19" x14ac:dyDescent="0.55000000000000004">
      <c r="H139" s="33"/>
      <c r="I139" s="38"/>
      <c r="J139" s="38"/>
      <c r="K139" s="33"/>
      <c r="L139" s="38"/>
      <c r="M139" s="33"/>
      <c r="N139" s="33"/>
      <c r="O139" s="33"/>
      <c r="P139" s="33"/>
      <c r="Q139" s="37"/>
      <c r="R139" s="37"/>
      <c r="S139" s="37"/>
    </row>
    <row r="140" spans="8:19" x14ac:dyDescent="0.55000000000000004">
      <c r="H140" s="33"/>
      <c r="I140" s="38"/>
      <c r="J140" s="38"/>
      <c r="K140" s="33"/>
      <c r="L140" s="38"/>
      <c r="M140" s="33"/>
      <c r="N140" s="33"/>
      <c r="O140" s="33"/>
      <c r="P140" s="33"/>
      <c r="Q140" s="37"/>
      <c r="R140" s="37"/>
      <c r="S140" s="37"/>
    </row>
    <row r="141" spans="8:19" x14ac:dyDescent="0.55000000000000004">
      <c r="H141" s="33"/>
      <c r="I141" s="38"/>
      <c r="J141" s="38"/>
      <c r="K141" s="33"/>
      <c r="L141" s="38"/>
      <c r="M141" s="33"/>
      <c r="N141" s="33"/>
      <c r="O141" s="33"/>
      <c r="P141" s="33"/>
      <c r="Q141" s="37"/>
      <c r="R141" s="37"/>
      <c r="S141" s="37"/>
    </row>
    <row r="142" spans="8:19" x14ac:dyDescent="0.55000000000000004">
      <c r="H142" s="33"/>
      <c r="I142" s="38"/>
      <c r="J142" s="38"/>
      <c r="K142" s="33"/>
      <c r="L142" s="38"/>
      <c r="M142" s="33"/>
      <c r="N142" s="33"/>
      <c r="O142" s="33"/>
      <c r="P142" s="33"/>
      <c r="Q142" s="37"/>
      <c r="R142" s="37"/>
      <c r="S142" s="37"/>
    </row>
    <row r="143" spans="8:19" x14ac:dyDescent="0.55000000000000004">
      <c r="H143" s="33"/>
      <c r="I143" s="38"/>
      <c r="J143" s="38"/>
      <c r="K143" s="33"/>
      <c r="L143" s="38"/>
      <c r="M143" s="33"/>
      <c r="N143" s="33"/>
      <c r="O143" s="33"/>
      <c r="P143" s="33"/>
      <c r="Q143" s="37"/>
      <c r="R143" s="37"/>
      <c r="S143" s="37"/>
    </row>
    <row r="144" spans="8:19" x14ac:dyDescent="0.55000000000000004">
      <c r="H144" s="33"/>
      <c r="I144" s="38"/>
      <c r="J144" s="38"/>
      <c r="K144" s="33"/>
      <c r="L144" s="38"/>
      <c r="M144" s="33"/>
      <c r="N144" s="33"/>
      <c r="O144" s="33"/>
      <c r="P144" s="33"/>
      <c r="Q144" s="37"/>
      <c r="R144" s="37"/>
      <c r="S144" s="37"/>
    </row>
    <row r="145" spans="1:30" x14ac:dyDescent="0.55000000000000004">
      <c r="H145" s="33"/>
      <c r="I145" s="38"/>
      <c r="J145" s="38"/>
      <c r="K145" s="33"/>
      <c r="L145" s="38"/>
      <c r="M145" s="33"/>
      <c r="N145" s="33"/>
      <c r="O145" s="33"/>
      <c r="P145" s="33"/>
      <c r="Q145" s="37"/>
      <c r="R145" s="37"/>
      <c r="S145" s="37"/>
    </row>
    <row r="146" spans="1:30" x14ac:dyDescent="0.55000000000000004">
      <c r="H146" s="33"/>
      <c r="I146" s="38"/>
      <c r="J146" s="38"/>
      <c r="K146" s="33"/>
      <c r="L146" s="38"/>
      <c r="M146" s="33"/>
      <c r="N146" s="38"/>
      <c r="O146" s="38"/>
      <c r="P146" s="38"/>
      <c r="Q146" s="37"/>
      <c r="R146" s="37"/>
      <c r="S146" s="37"/>
    </row>
    <row r="147" spans="1:30" x14ac:dyDescent="0.55000000000000004">
      <c r="H147" s="33"/>
      <c r="I147" s="33"/>
      <c r="J147" s="33"/>
      <c r="K147" s="33"/>
      <c r="L147" s="33"/>
      <c r="M147" s="33"/>
      <c r="N147" s="33"/>
      <c r="O147" s="33"/>
      <c r="P147" s="33"/>
      <c r="Q147" s="37"/>
      <c r="R147" s="37"/>
      <c r="S147" s="37"/>
    </row>
    <row r="148" spans="1:30" x14ac:dyDescent="0.55000000000000004">
      <c r="H148" s="33"/>
      <c r="I148" s="33"/>
      <c r="J148" s="33"/>
      <c r="K148" s="33"/>
      <c r="L148" s="33"/>
      <c r="M148" s="33"/>
      <c r="N148" s="33"/>
      <c r="O148" s="33"/>
      <c r="P148" s="33"/>
      <c r="Q148" s="37"/>
      <c r="R148" s="37"/>
      <c r="S148" s="37"/>
    </row>
    <row r="149" spans="1:30" x14ac:dyDescent="0.55000000000000004">
      <c r="H149" s="33"/>
      <c r="I149" s="33"/>
      <c r="J149" s="33"/>
      <c r="K149" s="33"/>
      <c r="L149" s="33"/>
      <c r="M149" s="33"/>
      <c r="N149" s="33"/>
      <c r="O149" s="33"/>
      <c r="P149" s="33"/>
      <c r="Q149" s="37"/>
      <c r="R149" s="37"/>
      <c r="S149" s="37"/>
    </row>
    <row r="150" spans="1:30" x14ac:dyDescent="0.55000000000000004">
      <c r="H150" s="33"/>
      <c r="I150" s="33"/>
      <c r="J150" s="33"/>
      <c r="K150" s="33"/>
      <c r="L150" s="33"/>
      <c r="M150" s="33"/>
      <c r="N150" s="34"/>
      <c r="O150" s="34"/>
      <c r="P150" s="34"/>
    </row>
    <row r="151" spans="1:30" x14ac:dyDescent="0.55000000000000004">
      <c r="H151" s="33"/>
      <c r="I151" s="33"/>
      <c r="J151" s="33"/>
      <c r="K151" s="33"/>
      <c r="L151" s="33"/>
      <c r="M151" s="33"/>
      <c r="N151" s="34"/>
      <c r="O151" s="34"/>
      <c r="P151" s="34"/>
      <c r="AD151" s="35"/>
    </row>
    <row r="152" spans="1:30" x14ac:dyDescent="0.55000000000000004">
      <c r="H152" s="33"/>
      <c r="I152" s="33"/>
      <c r="J152" s="33"/>
      <c r="K152" s="33"/>
      <c r="L152" s="33"/>
      <c r="M152" s="33"/>
      <c r="N152" s="34"/>
      <c r="O152" s="34"/>
      <c r="P152" s="34"/>
      <c r="AD152" s="35"/>
    </row>
    <row r="153" spans="1:30" x14ac:dyDescent="0.55000000000000004">
      <c r="H153" s="33"/>
      <c r="I153" s="33"/>
      <c r="J153" s="33"/>
      <c r="K153" s="33"/>
      <c r="L153" s="33"/>
      <c r="M153" s="33"/>
      <c r="N153" s="34"/>
      <c r="O153" s="34"/>
      <c r="P153" s="34"/>
      <c r="AD153" s="35"/>
    </row>
    <row r="154" spans="1:30" x14ac:dyDescent="0.55000000000000004">
      <c r="H154" s="33"/>
      <c r="I154" s="33"/>
      <c r="J154" s="33"/>
      <c r="K154" s="33"/>
      <c r="L154" s="33"/>
      <c r="M154" s="33"/>
      <c r="N154" s="34"/>
      <c r="O154" s="34"/>
      <c r="P154" s="34"/>
      <c r="AD154" s="35"/>
    </row>
    <row r="155" spans="1:30" x14ac:dyDescent="0.55000000000000004">
      <c r="H155" s="33"/>
      <c r="I155" s="33"/>
      <c r="J155" s="33"/>
      <c r="K155" s="33"/>
      <c r="L155" s="33"/>
      <c r="M155" s="33"/>
      <c r="N155" s="34"/>
      <c r="O155" s="34"/>
      <c r="P155" s="34"/>
      <c r="AD155" s="35"/>
    </row>
    <row r="156" spans="1:30" x14ac:dyDescent="0.55000000000000004">
      <c r="H156" s="33"/>
      <c r="I156" s="33"/>
      <c r="J156" s="33"/>
      <c r="K156" s="33"/>
      <c r="L156" s="33"/>
      <c r="M156" s="33"/>
      <c r="N156" s="34"/>
      <c r="O156" s="34"/>
      <c r="P156" s="34"/>
      <c r="AD156" s="35"/>
    </row>
    <row r="157" spans="1:30" x14ac:dyDescent="0.55000000000000004">
      <c r="H157" s="33"/>
      <c r="I157" s="33"/>
      <c r="J157" s="33"/>
      <c r="K157" s="33"/>
      <c r="L157" s="33"/>
      <c r="M157" s="33"/>
      <c r="N157" s="34"/>
      <c r="O157" s="34"/>
      <c r="P157" s="34"/>
      <c r="AD157" s="35"/>
    </row>
    <row r="158" spans="1:30" s="35" customFormat="1" x14ac:dyDescent="0.55000000000000004">
      <c r="A158" s="8"/>
      <c r="B158" s="8"/>
      <c r="C158" s="8"/>
      <c r="D158" s="8"/>
      <c r="E158" s="8"/>
      <c r="F158" s="8"/>
      <c r="G158" s="8"/>
      <c r="H158" s="33"/>
      <c r="I158" s="33"/>
      <c r="J158" s="33"/>
      <c r="K158" s="33"/>
      <c r="L158" s="33"/>
      <c r="M158" s="33"/>
      <c r="N158" s="34"/>
      <c r="O158" s="34"/>
      <c r="P158" s="34"/>
      <c r="S158" s="8"/>
      <c r="T158" s="8"/>
      <c r="U158" s="8"/>
    </row>
    <row r="159" spans="1:30" s="35" customFormat="1" x14ac:dyDescent="0.55000000000000004">
      <c r="A159" s="8"/>
      <c r="B159" s="8"/>
      <c r="C159" s="8"/>
      <c r="D159" s="8"/>
      <c r="E159" s="8"/>
      <c r="F159" s="8"/>
      <c r="G159" s="8"/>
      <c r="H159" s="33"/>
      <c r="I159" s="33"/>
      <c r="J159" s="33"/>
      <c r="K159" s="33"/>
      <c r="L159" s="33"/>
      <c r="M159" s="33"/>
      <c r="N159" s="34"/>
      <c r="O159" s="34"/>
      <c r="P159" s="34"/>
      <c r="S159" s="8"/>
      <c r="T159" s="8"/>
      <c r="U159" s="8"/>
    </row>
    <row r="160" spans="1:30" s="35" customFormat="1" x14ac:dyDescent="0.55000000000000004">
      <c r="A160" s="8"/>
      <c r="B160" s="8"/>
      <c r="C160" s="8"/>
      <c r="D160" s="8"/>
      <c r="E160" s="8"/>
      <c r="F160" s="8"/>
      <c r="G160" s="8"/>
      <c r="H160" s="33"/>
      <c r="I160" s="33"/>
      <c r="J160" s="33"/>
      <c r="K160" s="33"/>
      <c r="L160" s="33"/>
      <c r="M160" s="33"/>
      <c r="N160" s="34"/>
      <c r="O160" s="34"/>
      <c r="P160" s="34"/>
      <c r="S160" s="8"/>
      <c r="T160" s="8"/>
      <c r="U160" s="8"/>
    </row>
    <row r="161" spans="1:21" s="35" customFormat="1" x14ac:dyDescent="0.55000000000000004">
      <c r="A161" s="8"/>
      <c r="B161" s="8"/>
      <c r="C161" s="8"/>
      <c r="D161" s="8"/>
      <c r="E161" s="8"/>
      <c r="F161" s="8"/>
      <c r="G161" s="8"/>
      <c r="H161" s="33"/>
      <c r="I161" s="33"/>
      <c r="J161" s="33"/>
      <c r="K161" s="33"/>
      <c r="L161" s="33"/>
      <c r="M161" s="33"/>
      <c r="N161" s="34"/>
      <c r="O161" s="34"/>
      <c r="P161" s="34"/>
      <c r="S161" s="8"/>
      <c r="T161" s="8"/>
      <c r="U161" s="8"/>
    </row>
    <row r="162" spans="1:21" s="35" customFormat="1" x14ac:dyDescent="0.55000000000000004">
      <c r="A162" s="8"/>
      <c r="B162" s="8"/>
      <c r="C162" s="8"/>
      <c r="D162" s="8"/>
      <c r="E162" s="8"/>
      <c r="F162" s="8"/>
      <c r="G162" s="8"/>
      <c r="H162" s="33"/>
      <c r="I162" s="33"/>
      <c r="J162" s="33"/>
      <c r="K162" s="33"/>
      <c r="L162" s="33"/>
      <c r="M162" s="33"/>
      <c r="N162" s="34"/>
      <c r="O162" s="34"/>
      <c r="P162" s="34"/>
      <c r="S162" s="8"/>
      <c r="T162" s="8"/>
      <c r="U162" s="8"/>
    </row>
    <row r="163" spans="1:21" s="35" customFormat="1" x14ac:dyDescent="0.55000000000000004">
      <c r="A163" s="8"/>
      <c r="B163" s="8"/>
      <c r="C163" s="8"/>
      <c r="D163" s="8"/>
      <c r="E163" s="8"/>
      <c r="F163" s="8"/>
      <c r="G163" s="8"/>
      <c r="H163" s="33"/>
      <c r="I163" s="33"/>
      <c r="J163" s="33"/>
      <c r="K163" s="33"/>
      <c r="L163" s="33"/>
      <c r="M163" s="33"/>
      <c r="N163" s="34"/>
      <c r="O163" s="34"/>
      <c r="P163" s="34"/>
      <c r="S163" s="8"/>
      <c r="T163" s="8"/>
      <c r="U163" s="8"/>
    </row>
    <row r="164" spans="1:21" s="35" customFormat="1" x14ac:dyDescent="0.55000000000000004">
      <c r="A164" s="8"/>
      <c r="B164" s="8"/>
      <c r="C164" s="8"/>
      <c r="D164" s="8"/>
      <c r="E164" s="8"/>
      <c r="F164" s="8"/>
      <c r="G164" s="8"/>
      <c r="H164" s="33"/>
      <c r="I164" s="33"/>
      <c r="J164" s="33"/>
      <c r="K164" s="33"/>
      <c r="L164" s="33"/>
      <c r="M164" s="33"/>
      <c r="N164" s="34"/>
      <c r="O164" s="34"/>
      <c r="P164" s="34"/>
      <c r="S164" s="8"/>
      <c r="T164" s="8"/>
      <c r="U164" s="8"/>
    </row>
    <row r="165" spans="1:21" s="35" customFormat="1" x14ac:dyDescent="0.55000000000000004">
      <c r="A165" s="8"/>
      <c r="B165" s="8"/>
      <c r="C165" s="8"/>
      <c r="D165" s="8"/>
      <c r="E165" s="8"/>
      <c r="F165" s="8"/>
      <c r="G165" s="8"/>
      <c r="H165" s="33"/>
      <c r="I165" s="33"/>
      <c r="J165" s="33"/>
      <c r="K165" s="33"/>
      <c r="L165" s="33"/>
      <c r="M165" s="33"/>
      <c r="N165" s="34"/>
      <c r="O165" s="34"/>
      <c r="P165" s="34"/>
      <c r="S165" s="8"/>
      <c r="T165" s="8"/>
      <c r="U165" s="8"/>
    </row>
    <row r="166" spans="1:21" s="35" customFormat="1" x14ac:dyDescent="0.55000000000000004">
      <c r="A166" s="8"/>
      <c r="B166" s="8"/>
      <c r="C166" s="8"/>
      <c r="D166" s="8"/>
      <c r="E166" s="8"/>
      <c r="F166" s="8"/>
      <c r="G166" s="8"/>
      <c r="H166" s="33"/>
      <c r="I166" s="33"/>
      <c r="J166" s="33"/>
      <c r="K166" s="33"/>
      <c r="L166" s="33"/>
      <c r="M166" s="33"/>
      <c r="N166" s="34"/>
      <c r="O166" s="34"/>
      <c r="P166" s="34"/>
      <c r="S166" s="8"/>
      <c r="T166" s="8"/>
      <c r="U166" s="8"/>
    </row>
    <row r="167" spans="1:21" s="35" customFormat="1" x14ac:dyDescent="0.55000000000000004">
      <c r="A167" s="8"/>
      <c r="B167" s="8"/>
      <c r="C167" s="8"/>
      <c r="D167" s="8"/>
      <c r="E167" s="8"/>
      <c r="F167" s="8"/>
      <c r="G167" s="8"/>
      <c r="H167" s="33"/>
      <c r="I167" s="33"/>
      <c r="J167" s="33"/>
      <c r="K167" s="33"/>
      <c r="L167" s="33"/>
      <c r="M167" s="33"/>
      <c r="N167" s="34"/>
      <c r="O167" s="34"/>
      <c r="P167" s="34"/>
      <c r="S167" s="8"/>
      <c r="T167" s="8"/>
      <c r="U167" s="8"/>
    </row>
    <row r="168" spans="1:21" s="35" customFormat="1" x14ac:dyDescent="0.55000000000000004">
      <c r="A168" s="8"/>
      <c r="B168" s="8"/>
      <c r="C168" s="8"/>
      <c r="D168" s="8"/>
      <c r="E168" s="8"/>
      <c r="F168" s="8"/>
      <c r="G168" s="8"/>
      <c r="H168" s="33"/>
      <c r="I168" s="33"/>
      <c r="J168" s="33"/>
      <c r="K168" s="33"/>
      <c r="L168" s="33"/>
      <c r="M168" s="33"/>
      <c r="N168" s="34"/>
      <c r="O168" s="34"/>
      <c r="P168" s="34"/>
      <c r="S168" s="8"/>
      <c r="T168" s="8"/>
      <c r="U168" s="8"/>
    </row>
    <row r="169" spans="1:21" s="35" customFormat="1" x14ac:dyDescent="0.55000000000000004">
      <c r="A169" s="8"/>
      <c r="B169" s="8"/>
      <c r="C169" s="8"/>
      <c r="D169" s="8"/>
      <c r="E169" s="8"/>
      <c r="F169" s="8"/>
      <c r="G169" s="8"/>
      <c r="H169" s="33"/>
      <c r="I169" s="33"/>
      <c r="J169" s="33"/>
      <c r="K169" s="33"/>
      <c r="L169" s="33"/>
      <c r="M169" s="33"/>
      <c r="N169" s="34"/>
      <c r="O169" s="34"/>
      <c r="P169" s="34"/>
      <c r="S169" s="8"/>
      <c r="T169" s="8"/>
      <c r="U169" s="8"/>
    </row>
    <row r="170" spans="1:21" s="35" customFormat="1" x14ac:dyDescent="0.55000000000000004">
      <c r="A170" s="8"/>
      <c r="B170" s="8"/>
      <c r="C170" s="8"/>
      <c r="D170" s="8"/>
      <c r="E170" s="8"/>
      <c r="F170" s="8"/>
      <c r="G170" s="8"/>
      <c r="H170" s="33"/>
      <c r="I170" s="33"/>
      <c r="J170" s="33"/>
      <c r="K170" s="33"/>
      <c r="L170" s="33"/>
      <c r="M170" s="33"/>
      <c r="N170" s="34"/>
      <c r="O170" s="34"/>
      <c r="P170" s="34"/>
      <c r="S170" s="8"/>
      <c r="T170" s="8"/>
      <c r="U170" s="8"/>
    </row>
    <row r="171" spans="1:21" s="35" customFormat="1" x14ac:dyDescent="0.55000000000000004">
      <c r="A171" s="8"/>
      <c r="B171" s="8"/>
      <c r="C171" s="8"/>
      <c r="D171" s="8"/>
      <c r="E171" s="8"/>
      <c r="F171" s="8"/>
      <c r="G171" s="8"/>
      <c r="H171" s="33"/>
      <c r="I171" s="33"/>
      <c r="J171" s="33"/>
      <c r="K171" s="33"/>
      <c r="L171" s="33"/>
      <c r="M171" s="33"/>
      <c r="N171" s="34"/>
      <c r="O171" s="34"/>
      <c r="P171" s="34"/>
      <c r="S171" s="8"/>
      <c r="T171" s="8"/>
      <c r="U171" s="8"/>
    </row>
    <row r="172" spans="1:21" s="35" customFormat="1" x14ac:dyDescent="0.55000000000000004">
      <c r="A172" s="8"/>
      <c r="B172" s="8"/>
      <c r="C172" s="8"/>
      <c r="D172" s="8"/>
      <c r="E172" s="8"/>
      <c r="F172" s="8"/>
      <c r="G172" s="8"/>
      <c r="H172" s="33"/>
      <c r="I172" s="33"/>
      <c r="J172" s="33"/>
      <c r="K172" s="33"/>
      <c r="L172" s="33"/>
      <c r="M172" s="33"/>
      <c r="N172" s="34"/>
      <c r="O172" s="34"/>
      <c r="P172" s="34"/>
      <c r="S172" s="8"/>
      <c r="T172" s="8"/>
      <c r="U172" s="8"/>
    </row>
    <row r="173" spans="1:21" s="35" customFormat="1" x14ac:dyDescent="0.55000000000000004">
      <c r="A173" s="8"/>
      <c r="B173" s="8"/>
      <c r="C173" s="8"/>
      <c r="D173" s="8"/>
      <c r="E173" s="8"/>
      <c r="F173" s="8"/>
      <c r="G173" s="8"/>
      <c r="H173" s="33"/>
      <c r="I173" s="33"/>
      <c r="J173" s="33"/>
      <c r="K173" s="33"/>
      <c r="L173" s="33"/>
      <c r="M173" s="33"/>
      <c r="N173" s="34"/>
      <c r="O173" s="34"/>
      <c r="P173" s="34"/>
      <c r="S173" s="8"/>
      <c r="T173" s="8"/>
      <c r="U173" s="8"/>
    </row>
    <row r="174" spans="1:21" s="35" customFormat="1" x14ac:dyDescent="0.55000000000000004">
      <c r="A174" s="8"/>
      <c r="B174" s="8"/>
      <c r="C174" s="8"/>
      <c r="D174" s="8"/>
      <c r="E174" s="8"/>
      <c r="F174" s="8"/>
      <c r="G174" s="8"/>
      <c r="H174" s="33"/>
      <c r="I174" s="33"/>
      <c r="J174" s="33"/>
      <c r="K174" s="33"/>
      <c r="L174" s="33"/>
      <c r="M174" s="33"/>
      <c r="N174" s="34"/>
      <c r="O174" s="34"/>
      <c r="P174" s="34"/>
      <c r="S174" s="8"/>
      <c r="T174" s="8"/>
      <c r="U174" s="8"/>
    </row>
    <row r="175" spans="1:21" s="35" customFormat="1" x14ac:dyDescent="0.55000000000000004">
      <c r="A175" s="8"/>
      <c r="B175" s="8"/>
      <c r="C175" s="8"/>
      <c r="D175" s="8"/>
      <c r="E175" s="8"/>
      <c r="F175" s="8"/>
      <c r="G175" s="8"/>
      <c r="H175" s="33"/>
      <c r="I175" s="33"/>
      <c r="J175" s="33"/>
      <c r="K175" s="33"/>
      <c r="L175" s="33"/>
      <c r="M175" s="33"/>
      <c r="N175" s="34"/>
      <c r="O175" s="34"/>
      <c r="P175" s="34"/>
      <c r="S175" s="8"/>
      <c r="T175" s="8"/>
      <c r="U175" s="8"/>
    </row>
    <row r="176" spans="1:21" s="35" customFormat="1" x14ac:dyDescent="0.55000000000000004">
      <c r="A176" s="8"/>
      <c r="B176" s="8"/>
      <c r="C176" s="8"/>
      <c r="D176" s="8"/>
      <c r="E176" s="8"/>
      <c r="F176" s="8"/>
      <c r="G176" s="8"/>
      <c r="H176" s="33"/>
      <c r="I176" s="33"/>
      <c r="J176" s="33"/>
      <c r="K176" s="33"/>
      <c r="L176" s="33"/>
      <c r="M176" s="33"/>
      <c r="N176" s="34"/>
      <c r="O176" s="34"/>
      <c r="P176" s="34"/>
      <c r="S176" s="8"/>
      <c r="T176" s="8"/>
      <c r="U176" s="8"/>
    </row>
    <row r="177" spans="1:21" s="35" customFormat="1" x14ac:dyDescent="0.55000000000000004">
      <c r="A177" s="8"/>
      <c r="B177" s="8"/>
      <c r="C177" s="8"/>
      <c r="D177" s="8"/>
      <c r="E177" s="8"/>
      <c r="F177" s="8"/>
      <c r="G177" s="8"/>
      <c r="H177" s="33"/>
      <c r="I177" s="33"/>
      <c r="J177" s="33"/>
      <c r="K177" s="33"/>
      <c r="L177" s="33"/>
      <c r="M177" s="33"/>
      <c r="N177" s="34"/>
      <c r="O177" s="34"/>
      <c r="P177" s="34"/>
      <c r="S177" s="8"/>
      <c r="T177" s="8"/>
      <c r="U177" s="8"/>
    </row>
    <row r="178" spans="1:21" s="35" customFormat="1" x14ac:dyDescent="0.55000000000000004">
      <c r="A178" s="8"/>
      <c r="B178" s="8"/>
      <c r="C178" s="8"/>
      <c r="D178" s="8"/>
      <c r="E178" s="8"/>
      <c r="F178" s="8"/>
      <c r="G178" s="8"/>
      <c r="H178" s="33"/>
      <c r="I178" s="33"/>
      <c r="J178" s="33"/>
      <c r="K178" s="33"/>
      <c r="L178" s="33"/>
      <c r="M178" s="33"/>
      <c r="N178" s="34"/>
      <c r="O178" s="34"/>
      <c r="P178" s="34"/>
      <c r="S178" s="8"/>
      <c r="T178" s="8"/>
      <c r="U178" s="8"/>
    </row>
    <row r="179" spans="1:21" s="35" customFormat="1" x14ac:dyDescent="0.55000000000000004">
      <c r="A179" s="8"/>
      <c r="B179" s="8"/>
      <c r="C179" s="8"/>
      <c r="D179" s="8"/>
      <c r="E179" s="8"/>
      <c r="F179" s="8"/>
      <c r="G179" s="8"/>
      <c r="H179" s="33"/>
      <c r="I179" s="33"/>
      <c r="J179" s="33"/>
      <c r="K179" s="33"/>
      <c r="L179" s="33"/>
      <c r="M179" s="33"/>
      <c r="N179" s="34"/>
      <c r="O179" s="34"/>
      <c r="P179" s="34"/>
      <c r="S179" s="8"/>
      <c r="T179" s="8"/>
      <c r="U179" s="8"/>
    </row>
    <row r="180" spans="1:21" s="35" customFormat="1" x14ac:dyDescent="0.55000000000000004">
      <c r="A180" s="8"/>
      <c r="B180" s="8"/>
      <c r="C180" s="8"/>
      <c r="D180" s="8"/>
      <c r="E180" s="8"/>
      <c r="F180" s="8"/>
      <c r="G180" s="8"/>
      <c r="H180" s="33"/>
      <c r="I180" s="33"/>
      <c r="J180" s="33"/>
      <c r="K180" s="33"/>
      <c r="L180" s="33"/>
      <c r="M180" s="33"/>
      <c r="N180" s="34"/>
      <c r="O180" s="34"/>
      <c r="P180" s="34"/>
      <c r="S180" s="8"/>
      <c r="T180" s="8"/>
      <c r="U180" s="8"/>
    </row>
    <row r="181" spans="1:21" s="35" customFormat="1" x14ac:dyDescent="0.55000000000000004">
      <c r="A181" s="8"/>
      <c r="B181" s="8"/>
      <c r="C181" s="8"/>
      <c r="D181" s="8"/>
      <c r="E181" s="8"/>
      <c r="F181" s="8"/>
      <c r="G181" s="8"/>
      <c r="H181" s="33"/>
      <c r="I181" s="33"/>
      <c r="J181" s="33"/>
      <c r="K181" s="33"/>
      <c r="L181" s="33"/>
      <c r="M181" s="33"/>
      <c r="N181" s="34"/>
      <c r="O181" s="34"/>
      <c r="P181" s="34"/>
      <c r="S181" s="8"/>
      <c r="T181" s="8"/>
      <c r="U181" s="8"/>
    </row>
    <row r="182" spans="1:21" s="35" customFormat="1" x14ac:dyDescent="0.55000000000000004">
      <c r="A182" s="8"/>
      <c r="B182" s="8"/>
      <c r="C182" s="8"/>
      <c r="D182" s="8"/>
      <c r="E182" s="8"/>
      <c r="F182" s="8"/>
      <c r="G182" s="8"/>
      <c r="H182" s="33"/>
      <c r="I182" s="33"/>
      <c r="J182" s="33"/>
      <c r="K182" s="33"/>
      <c r="L182" s="33"/>
      <c r="M182" s="33"/>
      <c r="N182" s="34"/>
      <c r="O182" s="34"/>
      <c r="P182" s="34"/>
      <c r="S182" s="8"/>
      <c r="T182" s="8"/>
      <c r="U182" s="8"/>
    </row>
    <row r="183" spans="1:21" s="35" customFormat="1" x14ac:dyDescent="0.55000000000000004">
      <c r="A183" s="8"/>
      <c r="B183" s="8"/>
      <c r="C183" s="8"/>
      <c r="D183" s="8"/>
      <c r="E183" s="8"/>
      <c r="F183" s="8"/>
      <c r="G183" s="8"/>
      <c r="H183" s="33"/>
      <c r="I183" s="33"/>
      <c r="J183" s="33"/>
      <c r="K183" s="33"/>
      <c r="L183" s="33"/>
      <c r="M183" s="33"/>
      <c r="N183" s="34"/>
      <c r="O183" s="34"/>
      <c r="P183" s="34"/>
      <c r="S183" s="8"/>
      <c r="T183" s="8"/>
      <c r="U183" s="8"/>
    </row>
    <row r="184" spans="1:21" s="35" customFormat="1" x14ac:dyDescent="0.55000000000000004">
      <c r="A184" s="8"/>
      <c r="B184" s="8"/>
      <c r="C184" s="8"/>
      <c r="D184" s="8"/>
      <c r="E184" s="8"/>
      <c r="F184" s="8"/>
      <c r="G184" s="8"/>
      <c r="H184" s="33"/>
      <c r="I184" s="33"/>
      <c r="J184" s="33"/>
      <c r="K184" s="33"/>
      <c r="L184" s="33"/>
      <c r="M184" s="33"/>
      <c r="N184" s="34"/>
      <c r="O184" s="34"/>
      <c r="P184" s="34"/>
      <c r="S184" s="8"/>
      <c r="T184" s="8"/>
      <c r="U184" s="8"/>
    </row>
    <row r="185" spans="1:21" s="35" customFormat="1" x14ac:dyDescent="0.55000000000000004">
      <c r="A185" s="8"/>
      <c r="B185" s="8"/>
      <c r="C185" s="8"/>
      <c r="D185" s="8"/>
      <c r="E185" s="8"/>
      <c r="F185" s="8"/>
      <c r="G185" s="8"/>
      <c r="H185" s="33"/>
      <c r="I185" s="33"/>
      <c r="J185" s="33"/>
      <c r="K185" s="33"/>
      <c r="L185" s="33"/>
      <c r="M185" s="33"/>
      <c r="N185" s="34"/>
      <c r="O185" s="34"/>
      <c r="P185" s="34"/>
      <c r="S185" s="8"/>
      <c r="T185" s="8"/>
      <c r="U185" s="8"/>
    </row>
    <row r="186" spans="1:21" s="35" customFormat="1" x14ac:dyDescent="0.55000000000000004">
      <c r="A186" s="8"/>
      <c r="B186" s="8"/>
      <c r="C186" s="8"/>
      <c r="D186" s="8"/>
      <c r="E186" s="8"/>
      <c r="F186" s="8"/>
      <c r="G186" s="8"/>
      <c r="H186" s="33"/>
      <c r="I186" s="33"/>
      <c r="J186" s="33"/>
      <c r="K186" s="33"/>
      <c r="L186" s="33"/>
      <c r="M186" s="33"/>
      <c r="N186" s="34"/>
      <c r="O186" s="34"/>
      <c r="P186" s="34"/>
      <c r="S186" s="8"/>
      <c r="T186" s="8"/>
      <c r="U186" s="8"/>
    </row>
    <row r="187" spans="1:21" s="35" customFormat="1" x14ac:dyDescent="0.55000000000000004">
      <c r="A187" s="8"/>
      <c r="B187" s="8"/>
      <c r="C187" s="8"/>
      <c r="D187" s="8"/>
      <c r="E187" s="8"/>
      <c r="F187" s="8"/>
      <c r="G187" s="8"/>
      <c r="H187" s="33"/>
      <c r="I187" s="33"/>
      <c r="J187" s="33"/>
      <c r="K187" s="33"/>
      <c r="L187" s="33"/>
      <c r="M187" s="33"/>
      <c r="N187" s="34"/>
      <c r="O187" s="34"/>
      <c r="P187" s="34"/>
      <c r="S187" s="8"/>
      <c r="T187" s="8"/>
      <c r="U187" s="8"/>
    </row>
    <row r="188" spans="1:21" s="35" customFormat="1" x14ac:dyDescent="0.55000000000000004">
      <c r="A188" s="8"/>
      <c r="B188" s="8"/>
      <c r="C188" s="8"/>
      <c r="D188" s="8"/>
      <c r="E188" s="8"/>
      <c r="F188" s="8"/>
      <c r="G188" s="8"/>
      <c r="H188" s="33"/>
      <c r="I188" s="33"/>
      <c r="J188" s="33"/>
      <c r="K188" s="33"/>
      <c r="L188" s="33"/>
      <c r="M188" s="33"/>
      <c r="N188" s="34"/>
      <c r="O188" s="34"/>
      <c r="P188" s="34"/>
      <c r="S188" s="8"/>
      <c r="T188" s="8"/>
      <c r="U188" s="8"/>
    </row>
    <row r="189" spans="1:21" s="35" customFormat="1" x14ac:dyDescent="0.55000000000000004">
      <c r="A189" s="8"/>
      <c r="B189" s="8"/>
      <c r="C189" s="8"/>
      <c r="D189" s="8"/>
      <c r="E189" s="8"/>
      <c r="F189" s="8"/>
      <c r="G189" s="8"/>
      <c r="H189" s="33"/>
      <c r="I189" s="33"/>
      <c r="J189" s="33"/>
      <c r="K189" s="33"/>
      <c r="L189" s="33"/>
      <c r="M189" s="33"/>
      <c r="N189" s="34"/>
      <c r="O189" s="34"/>
      <c r="P189" s="34"/>
      <c r="S189" s="8"/>
      <c r="T189" s="8"/>
      <c r="U189" s="8"/>
    </row>
    <row r="190" spans="1:21" s="35" customFormat="1" x14ac:dyDescent="0.55000000000000004">
      <c r="A190" s="8"/>
      <c r="B190" s="8"/>
      <c r="C190" s="8"/>
      <c r="D190" s="8"/>
      <c r="E190" s="8"/>
      <c r="F190" s="8"/>
      <c r="G190" s="8"/>
      <c r="H190" s="33"/>
      <c r="I190" s="33"/>
      <c r="J190" s="33"/>
      <c r="K190" s="33"/>
      <c r="L190" s="33"/>
      <c r="M190" s="33"/>
      <c r="N190" s="34"/>
      <c r="O190" s="34"/>
      <c r="P190" s="34"/>
      <c r="S190" s="8"/>
      <c r="T190" s="8"/>
      <c r="U190" s="8"/>
    </row>
    <row r="191" spans="1:21" s="35" customFormat="1" x14ac:dyDescent="0.55000000000000004">
      <c r="A191" s="8"/>
      <c r="B191" s="8"/>
      <c r="C191" s="8"/>
      <c r="D191" s="8"/>
      <c r="E191" s="8"/>
      <c r="F191" s="8"/>
      <c r="G191" s="8"/>
      <c r="H191" s="33"/>
      <c r="I191" s="33"/>
      <c r="J191" s="33"/>
      <c r="K191" s="33"/>
      <c r="L191" s="33"/>
      <c r="M191" s="33"/>
      <c r="N191" s="34"/>
      <c r="O191" s="34"/>
      <c r="P191" s="34"/>
      <c r="S191" s="8"/>
      <c r="T191" s="8"/>
      <c r="U191" s="8"/>
    </row>
    <row r="192" spans="1:21" s="35" customFormat="1" x14ac:dyDescent="0.55000000000000004">
      <c r="A192" s="8"/>
      <c r="B192" s="8"/>
      <c r="C192" s="8"/>
      <c r="D192" s="8"/>
      <c r="E192" s="8"/>
      <c r="F192" s="8"/>
      <c r="G192" s="8"/>
      <c r="H192" s="33"/>
      <c r="I192" s="33"/>
      <c r="J192" s="33"/>
      <c r="K192" s="33"/>
      <c r="L192" s="33"/>
      <c r="M192" s="33"/>
      <c r="N192" s="34"/>
      <c r="O192" s="34"/>
      <c r="P192" s="34"/>
      <c r="S192" s="8"/>
      <c r="T192" s="8"/>
      <c r="U192" s="8"/>
    </row>
    <row r="193" spans="1:21" s="35" customFormat="1" x14ac:dyDescent="0.55000000000000004">
      <c r="A193" s="8"/>
      <c r="B193" s="8"/>
      <c r="C193" s="8"/>
      <c r="D193" s="8"/>
      <c r="E193" s="8"/>
      <c r="F193" s="8"/>
      <c r="G193" s="8"/>
      <c r="H193" s="33"/>
      <c r="I193" s="33"/>
      <c r="J193" s="33"/>
      <c r="K193" s="33"/>
      <c r="L193" s="33"/>
      <c r="M193" s="33"/>
      <c r="N193" s="34"/>
      <c r="O193" s="34"/>
      <c r="P193" s="34"/>
      <c r="S193" s="8"/>
      <c r="T193" s="8"/>
      <c r="U193" s="8"/>
    </row>
    <row r="194" spans="1:21" s="35" customFormat="1" x14ac:dyDescent="0.55000000000000004">
      <c r="A194" s="8"/>
      <c r="B194" s="8"/>
      <c r="C194" s="8"/>
      <c r="D194" s="8"/>
      <c r="E194" s="8"/>
      <c r="F194" s="8"/>
      <c r="G194" s="8"/>
      <c r="H194" s="33"/>
      <c r="I194" s="33"/>
      <c r="J194" s="33"/>
      <c r="K194" s="33"/>
      <c r="L194" s="33"/>
      <c r="M194" s="33"/>
      <c r="N194" s="34"/>
      <c r="O194" s="34"/>
      <c r="P194" s="34"/>
      <c r="S194" s="8"/>
      <c r="T194" s="8"/>
      <c r="U194" s="8"/>
    </row>
    <row r="195" spans="1:21" s="35" customFormat="1" x14ac:dyDescent="0.55000000000000004">
      <c r="A195" s="8"/>
      <c r="B195" s="8"/>
      <c r="C195" s="8"/>
      <c r="D195" s="8"/>
      <c r="E195" s="8"/>
      <c r="F195" s="8"/>
      <c r="G195" s="8"/>
      <c r="H195" s="33"/>
      <c r="I195" s="33"/>
      <c r="J195" s="33"/>
      <c r="K195" s="33"/>
      <c r="L195" s="33"/>
      <c r="M195" s="33"/>
      <c r="N195" s="34"/>
      <c r="O195" s="34"/>
      <c r="P195" s="34"/>
      <c r="S195" s="8"/>
      <c r="T195" s="8"/>
      <c r="U195" s="8"/>
    </row>
    <row r="196" spans="1:21" s="35" customFormat="1" x14ac:dyDescent="0.55000000000000004">
      <c r="A196" s="8"/>
      <c r="B196" s="8"/>
      <c r="C196" s="8"/>
      <c r="D196" s="8"/>
      <c r="E196" s="8"/>
      <c r="F196" s="8"/>
      <c r="G196" s="8"/>
      <c r="H196" s="33"/>
      <c r="I196" s="33"/>
      <c r="J196" s="33"/>
      <c r="K196" s="33"/>
      <c r="L196" s="33"/>
      <c r="M196" s="33"/>
      <c r="N196" s="34"/>
      <c r="O196" s="34"/>
      <c r="P196" s="34"/>
      <c r="S196" s="8"/>
      <c r="T196" s="8"/>
      <c r="U196" s="8"/>
    </row>
    <row r="197" spans="1:21" s="35" customFormat="1" x14ac:dyDescent="0.55000000000000004">
      <c r="A197" s="8"/>
      <c r="B197" s="8"/>
      <c r="C197" s="8"/>
      <c r="D197" s="8"/>
      <c r="E197" s="8"/>
      <c r="F197" s="8"/>
      <c r="G197" s="8"/>
      <c r="H197" s="33"/>
      <c r="I197" s="33"/>
      <c r="J197" s="33"/>
      <c r="K197" s="33"/>
      <c r="L197" s="33"/>
      <c r="M197" s="33"/>
      <c r="N197" s="34"/>
      <c r="O197" s="34"/>
      <c r="P197" s="34"/>
      <c r="S197" s="8"/>
      <c r="T197" s="8"/>
      <c r="U197" s="8"/>
    </row>
    <row r="198" spans="1:21" s="35" customFormat="1" x14ac:dyDescent="0.55000000000000004">
      <c r="A198" s="8"/>
      <c r="B198" s="8"/>
      <c r="C198" s="8"/>
      <c r="D198" s="8"/>
      <c r="E198" s="8"/>
      <c r="F198" s="8"/>
      <c r="G198" s="8"/>
      <c r="H198" s="33"/>
      <c r="I198" s="33"/>
      <c r="J198" s="33"/>
      <c r="K198" s="33"/>
      <c r="L198" s="33"/>
      <c r="M198" s="33"/>
      <c r="N198" s="34"/>
      <c r="O198" s="34"/>
      <c r="P198" s="34"/>
      <c r="S198" s="8"/>
      <c r="T198" s="8"/>
      <c r="U198" s="8"/>
    </row>
    <row r="199" spans="1:21" s="35" customFormat="1" x14ac:dyDescent="0.55000000000000004">
      <c r="A199" s="8"/>
      <c r="B199" s="8"/>
      <c r="C199" s="8"/>
      <c r="D199" s="8"/>
      <c r="E199" s="8"/>
      <c r="F199" s="8"/>
      <c r="G199" s="8"/>
      <c r="H199" s="33"/>
      <c r="I199" s="33"/>
      <c r="J199" s="33"/>
      <c r="K199" s="33"/>
      <c r="L199" s="33"/>
      <c r="M199" s="33"/>
      <c r="N199" s="34"/>
      <c r="O199" s="34"/>
      <c r="P199" s="34"/>
      <c r="S199" s="8"/>
      <c r="T199" s="8"/>
      <c r="U199" s="8"/>
    </row>
    <row r="200" spans="1:21" s="35" customFormat="1" x14ac:dyDescent="0.55000000000000004">
      <c r="A200" s="8"/>
      <c r="B200" s="8"/>
      <c r="C200" s="8"/>
      <c r="D200" s="8"/>
      <c r="E200" s="8"/>
      <c r="F200" s="8"/>
      <c r="G200" s="8"/>
      <c r="H200" s="33"/>
      <c r="I200" s="33"/>
      <c r="J200" s="33"/>
      <c r="K200" s="33"/>
      <c r="L200" s="33"/>
      <c r="M200" s="33"/>
      <c r="N200" s="34"/>
      <c r="O200" s="34"/>
      <c r="P200" s="34"/>
      <c r="S200" s="8"/>
      <c r="T200" s="8"/>
      <c r="U200" s="8"/>
    </row>
    <row r="201" spans="1:21" s="35" customFormat="1" x14ac:dyDescent="0.55000000000000004">
      <c r="A201" s="8"/>
      <c r="B201" s="8"/>
      <c r="C201" s="8"/>
      <c r="D201" s="8"/>
      <c r="E201" s="8"/>
      <c r="F201" s="8"/>
      <c r="G201" s="8"/>
      <c r="H201" s="33"/>
      <c r="I201" s="33"/>
      <c r="J201" s="33"/>
      <c r="K201" s="33"/>
      <c r="L201" s="33"/>
      <c r="M201" s="33"/>
      <c r="N201" s="34"/>
      <c r="O201" s="34"/>
      <c r="P201" s="34"/>
      <c r="S201" s="8"/>
      <c r="T201" s="8"/>
      <c r="U201" s="8"/>
    </row>
    <row r="202" spans="1:21" s="35" customFormat="1" x14ac:dyDescent="0.55000000000000004">
      <c r="A202" s="8"/>
      <c r="B202" s="8"/>
      <c r="C202" s="8"/>
      <c r="D202" s="8"/>
      <c r="E202" s="8"/>
      <c r="F202" s="8"/>
      <c r="G202" s="8"/>
      <c r="H202" s="33"/>
      <c r="I202" s="33"/>
      <c r="J202" s="33"/>
      <c r="K202" s="33"/>
      <c r="L202" s="33"/>
      <c r="M202" s="33"/>
      <c r="N202" s="34"/>
      <c r="O202" s="34"/>
      <c r="P202" s="34"/>
      <c r="S202" s="8"/>
      <c r="T202" s="8"/>
      <c r="U202" s="8"/>
    </row>
    <row r="203" spans="1:21" s="35" customFormat="1" x14ac:dyDescent="0.55000000000000004">
      <c r="A203" s="8"/>
      <c r="B203" s="8"/>
      <c r="C203" s="8"/>
      <c r="D203" s="8"/>
      <c r="E203" s="8"/>
      <c r="F203" s="8"/>
      <c r="G203" s="8"/>
      <c r="H203" s="33"/>
      <c r="I203" s="33"/>
      <c r="J203" s="33"/>
      <c r="K203" s="33"/>
      <c r="L203" s="33"/>
      <c r="M203" s="33"/>
      <c r="N203" s="34"/>
      <c r="O203" s="34"/>
      <c r="P203" s="34"/>
      <c r="S203" s="8"/>
      <c r="T203" s="8"/>
      <c r="U203" s="8"/>
    </row>
    <row r="204" spans="1:21" s="35" customFormat="1" x14ac:dyDescent="0.55000000000000004">
      <c r="A204" s="8"/>
      <c r="B204" s="8"/>
      <c r="C204" s="8"/>
      <c r="D204" s="8"/>
      <c r="E204" s="8"/>
      <c r="F204" s="8"/>
      <c r="G204" s="8"/>
      <c r="H204" s="33"/>
      <c r="I204" s="33"/>
      <c r="J204" s="33"/>
      <c r="K204" s="33"/>
      <c r="L204" s="33"/>
      <c r="M204" s="33"/>
      <c r="N204" s="34"/>
      <c r="O204" s="34"/>
      <c r="P204" s="34"/>
      <c r="S204" s="8"/>
      <c r="T204" s="8"/>
      <c r="U204" s="8"/>
    </row>
    <row r="205" spans="1:21" s="35" customFormat="1" x14ac:dyDescent="0.55000000000000004">
      <c r="A205" s="8"/>
      <c r="B205" s="8"/>
      <c r="C205" s="8"/>
      <c r="D205" s="8"/>
      <c r="E205" s="8"/>
      <c r="F205" s="8"/>
      <c r="G205" s="8"/>
      <c r="H205" s="33"/>
      <c r="I205" s="33"/>
      <c r="J205" s="33"/>
      <c r="K205" s="33"/>
      <c r="L205" s="33"/>
      <c r="M205" s="33"/>
      <c r="N205" s="34"/>
      <c r="O205" s="34"/>
      <c r="P205" s="34"/>
      <c r="S205" s="8"/>
      <c r="T205" s="8"/>
      <c r="U205" s="8"/>
    </row>
    <row r="206" spans="1:21" s="35" customFormat="1" x14ac:dyDescent="0.55000000000000004">
      <c r="A206" s="8"/>
      <c r="B206" s="8"/>
      <c r="C206" s="8"/>
      <c r="D206" s="8"/>
      <c r="E206" s="8"/>
      <c r="F206" s="8"/>
      <c r="G206" s="8"/>
      <c r="H206" s="33"/>
      <c r="I206" s="33"/>
      <c r="J206" s="33"/>
      <c r="K206" s="33"/>
      <c r="L206" s="33"/>
      <c r="M206" s="33"/>
      <c r="N206" s="34"/>
      <c r="O206" s="34"/>
      <c r="P206" s="34"/>
      <c r="S206" s="8"/>
      <c r="T206" s="8"/>
      <c r="U206" s="8"/>
    </row>
    <row r="207" spans="1:21" s="35" customFormat="1" x14ac:dyDescent="0.55000000000000004">
      <c r="A207" s="8"/>
      <c r="B207" s="8"/>
      <c r="C207" s="8"/>
      <c r="D207" s="8"/>
      <c r="E207" s="8"/>
      <c r="F207" s="8"/>
      <c r="G207" s="8"/>
      <c r="H207" s="33"/>
      <c r="I207" s="33"/>
      <c r="J207" s="33"/>
      <c r="K207" s="33"/>
      <c r="L207" s="33"/>
      <c r="M207" s="33"/>
      <c r="N207" s="34"/>
      <c r="O207" s="34"/>
      <c r="P207" s="34"/>
      <c r="S207" s="8"/>
      <c r="T207" s="8"/>
      <c r="U207" s="8"/>
    </row>
    <row r="208" spans="1:21" s="35" customFormat="1" x14ac:dyDescent="0.55000000000000004">
      <c r="A208" s="8"/>
      <c r="B208" s="8"/>
      <c r="C208" s="8"/>
      <c r="D208" s="8"/>
      <c r="E208" s="8"/>
      <c r="F208" s="8"/>
      <c r="G208" s="8"/>
      <c r="H208" s="33"/>
      <c r="I208" s="33"/>
      <c r="J208" s="33"/>
      <c r="K208" s="33"/>
      <c r="L208" s="33"/>
      <c r="M208" s="33"/>
      <c r="N208" s="34"/>
      <c r="O208" s="34"/>
      <c r="P208" s="34"/>
      <c r="S208" s="8"/>
      <c r="T208" s="8"/>
      <c r="U208" s="8"/>
    </row>
    <row r="209" spans="1:30" s="35" customFormat="1" x14ac:dyDescent="0.55000000000000004">
      <c r="A209" s="8"/>
      <c r="B209" s="8"/>
      <c r="C209" s="8"/>
      <c r="D209" s="8"/>
      <c r="E209" s="8"/>
      <c r="F209" s="8"/>
      <c r="G209" s="8"/>
      <c r="H209" s="33"/>
      <c r="I209" s="33"/>
      <c r="J209" s="33"/>
      <c r="K209" s="33"/>
      <c r="L209" s="33"/>
      <c r="M209" s="33"/>
      <c r="N209" s="34"/>
      <c r="O209" s="34"/>
      <c r="P209" s="34"/>
      <c r="S209" s="8"/>
      <c r="T209" s="8"/>
      <c r="U209" s="8"/>
    </row>
    <row r="210" spans="1:30" s="35" customFormat="1" x14ac:dyDescent="0.55000000000000004">
      <c r="A210" s="8"/>
      <c r="B210" s="8"/>
      <c r="C210" s="8"/>
      <c r="D210" s="8"/>
      <c r="E210" s="8"/>
      <c r="F210" s="8"/>
      <c r="G210" s="8"/>
      <c r="H210" s="33"/>
      <c r="I210" s="33"/>
      <c r="J210" s="33"/>
      <c r="K210" s="33"/>
      <c r="L210" s="33"/>
      <c r="M210" s="33"/>
      <c r="N210" s="34"/>
      <c r="O210" s="34"/>
      <c r="P210" s="34"/>
      <c r="S210" s="8"/>
      <c r="T210" s="8"/>
      <c r="U210" s="8"/>
    </row>
    <row r="211" spans="1:30" s="35" customFormat="1" x14ac:dyDescent="0.55000000000000004">
      <c r="A211" s="8"/>
      <c r="B211" s="8"/>
      <c r="C211" s="8"/>
      <c r="D211" s="8"/>
      <c r="E211" s="8"/>
      <c r="F211" s="8"/>
      <c r="G211" s="8"/>
      <c r="H211" s="33"/>
      <c r="I211" s="33"/>
      <c r="J211" s="33"/>
      <c r="K211" s="33"/>
      <c r="L211" s="33"/>
      <c r="M211" s="33"/>
      <c r="N211" s="34"/>
      <c r="O211" s="34"/>
      <c r="P211" s="34"/>
      <c r="S211" s="8"/>
      <c r="T211" s="8"/>
      <c r="U211" s="8"/>
    </row>
    <row r="212" spans="1:30" s="35" customFormat="1" x14ac:dyDescent="0.55000000000000004">
      <c r="A212" s="8"/>
      <c r="B212" s="8"/>
      <c r="C212" s="8"/>
      <c r="D212" s="8"/>
      <c r="E212" s="8"/>
      <c r="F212" s="8"/>
      <c r="G212" s="8"/>
      <c r="H212" s="33"/>
      <c r="I212" s="33"/>
      <c r="J212" s="33"/>
      <c r="K212" s="33"/>
      <c r="L212" s="33"/>
      <c r="M212" s="33"/>
      <c r="N212" s="34"/>
      <c r="O212" s="34"/>
      <c r="P212" s="34"/>
      <c r="S212" s="8"/>
      <c r="T212" s="8"/>
      <c r="U212" s="8"/>
    </row>
    <row r="213" spans="1:30" s="35" customFormat="1" x14ac:dyDescent="0.55000000000000004">
      <c r="A213" s="8"/>
      <c r="B213" s="8"/>
      <c r="C213" s="8"/>
      <c r="D213" s="8"/>
      <c r="E213" s="8"/>
      <c r="F213" s="8"/>
      <c r="G213" s="8"/>
      <c r="H213" s="33"/>
      <c r="I213" s="33"/>
      <c r="J213" s="33"/>
      <c r="K213" s="33"/>
      <c r="L213" s="33"/>
      <c r="M213" s="33"/>
      <c r="N213" s="34"/>
      <c r="O213" s="34"/>
      <c r="P213" s="34"/>
      <c r="S213" s="8"/>
      <c r="T213" s="8"/>
      <c r="U213" s="8"/>
    </row>
    <row r="214" spans="1:30" s="35" customFormat="1" x14ac:dyDescent="0.55000000000000004">
      <c r="A214" s="8"/>
      <c r="B214" s="8"/>
      <c r="C214" s="8"/>
      <c r="D214" s="8"/>
      <c r="E214" s="8"/>
      <c r="F214" s="8"/>
      <c r="G214" s="8"/>
      <c r="H214" s="33"/>
      <c r="I214" s="33"/>
      <c r="J214" s="33"/>
      <c r="K214" s="33"/>
      <c r="L214" s="33"/>
      <c r="M214" s="33"/>
      <c r="N214" s="34"/>
      <c r="O214" s="34"/>
      <c r="P214" s="34"/>
      <c r="S214" s="8"/>
      <c r="T214" s="8"/>
      <c r="U214" s="8"/>
    </row>
    <row r="215" spans="1:30" s="35" customFormat="1" x14ac:dyDescent="0.55000000000000004">
      <c r="A215" s="8"/>
      <c r="B215" s="8"/>
      <c r="C215" s="8"/>
      <c r="D215" s="8"/>
      <c r="E215" s="8"/>
      <c r="F215" s="8"/>
      <c r="G215" s="8"/>
      <c r="H215" s="33"/>
      <c r="I215" s="33"/>
      <c r="J215" s="33"/>
      <c r="K215" s="33"/>
      <c r="L215" s="33"/>
      <c r="M215" s="33"/>
      <c r="N215" s="34"/>
      <c r="O215" s="34"/>
      <c r="P215" s="34"/>
      <c r="S215" s="8"/>
      <c r="T215" s="8"/>
      <c r="U215" s="8"/>
    </row>
    <row r="216" spans="1:30" s="35" customFormat="1" x14ac:dyDescent="0.55000000000000004">
      <c r="A216" s="8"/>
      <c r="B216" s="8"/>
      <c r="C216" s="8"/>
      <c r="D216" s="8"/>
      <c r="E216" s="8"/>
      <c r="F216" s="8"/>
      <c r="G216" s="8"/>
      <c r="H216" s="33"/>
      <c r="I216" s="33"/>
      <c r="J216" s="33"/>
      <c r="K216" s="33"/>
      <c r="L216" s="33"/>
      <c r="M216" s="33"/>
      <c r="N216" s="34"/>
      <c r="O216" s="34"/>
      <c r="P216" s="34"/>
      <c r="S216" s="8"/>
      <c r="T216" s="8"/>
      <c r="U216" s="8"/>
    </row>
    <row r="217" spans="1:30" s="35" customFormat="1" x14ac:dyDescent="0.55000000000000004">
      <c r="A217" s="8"/>
      <c r="B217" s="8"/>
      <c r="C217" s="8"/>
      <c r="D217" s="8"/>
      <c r="E217" s="8"/>
      <c r="F217" s="8"/>
      <c r="G217" s="8"/>
      <c r="H217" s="33"/>
      <c r="I217" s="33"/>
      <c r="J217" s="33"/>
      <c r="K217" s="33"/>
      <c r="L217" s="33"/>
      <c r="M217" s="33"/>
      <c r="N217" s="34"/>
      <c r="O217" s="34"/>
      <c r="P217" s="34"/>
      <c r="S217" s="8"/>
      <c r="T217" s="8"/>
      <c r="U217" s="8"/>
    </row>
    <row r="218" spans="1:30" s="35" customFormat="1" x14ac:dyDescent="0.55000000000000004">
      <c r="A218" s="8"/>
      <c r="B218" s="8"/>
      <c r="C218" s="8"/>
      <c r="D218" s="8"/>
      <c r="E218" s="8"/>
      <c r="F218" s="8"/>
      <c r="G218" s="8"/>
      <c r="H218" s="33"/>
      <c r="I218" s="33"/>
      <c r="J218" s="33"/>
      <c r="K218" s="33"/>
      <c r="L218" s="33"/>
      <c r="M218" s="33"/>
      <c r="N218" s="34"/>
      <c r="O218" s="34"/>
      <c r="P218" s="34"/>
      <c r="S218" s="8"/>
      <c r="T218" s="8"/>
      <c r="U218" s="8"/>
    </row>
    <row r="219" spans="1:30" s="35" customFormat="1" x14ac:dyDescent="0.55000000000000004">
      <c r="A219" s="8"/>
      <c r="B219" s="8"/>
      <c r="C219" s="8"/>
      <c r="D219" s="8"/>
      <c r="E219" s="8"/>
      <c r="F219" s="8"/>
      <c r="G219" s="8"/>
      <c r="H219" s="33"/>
      <c r="I219" s="33"/>
      <c r="J219" s="33"/>
      <c r="K219" s="33"/>
      <c r="L219" s="33"/>
      <c r="M219" s="33"/>
      <c r="N219" s="34"/>
      <c r="O219" s="34"/>
      <c r="P219" s="34"/>
      <c r="S219" s="8"/>
      <c r="T219" s="8"/>
      <c r="U219" s="8"/>
    </row>
    <row r="220" spans="1:30" s="35" customFormat="1" x14ac:dyDescent="0.55000000000000004">
      <c r="A220" s="8"/>
      <c r="B220" s="8"/>
      <c r="C220" s="8"/>
      <c r="D220" s="8"/>
      <c r="E220" s="8"/>
      <c r="F220" s="8"/>
      <c r="G220" s="8"/>
      <c r="H220" s="33"/>
      <c r="I220" s="33"/>
      <c r="J220" s="33"/>
      <c r="K220" s="33"/>
      <c r="L220" s="33"/>
      <c r="M220" s="33"/>
      <c r="N220" s="34"/>
      <c r="O220" s="34"/>
      <c r="P220" s="34"/>
      <c r="S220" s="8"/>
      <c r="T220" s="8"/>
      <c r="U220" s="8"/>
    </row>
    <row r="221" spans="1:30" s="35" customFormat="1" x14ac:dyDescent="0.55000000000000004">
      <c r="A221" s="8"/>
      <c r="B221" s="8"/>
      <c r="C221" s="8"/>
      <c r="D221" s="8"/>
      <c r="E221" s="8"/>
      <c r="F221" s="8"/>
      <c r="G221" s="8"/>
      <c r="H221" s="33"/>
      <c r="I221" s="33"/>
      <c r="J221" s="33"/>
      <c r="K221" s="33"/>
      <c r="L221" s="33"/>
      <c r="M221" s="33"/>
      <c r="N221" s="34"/>
      <c r="O221" s="34"/>
      <c r="P221" s="34"/>
      <c r="S221" s="8"/>
      <c r="T221" s="8"/>
      <c r="U221" s="8"/>
      <c r="AD221" s="8"/>
    </row>
    <row r="222" spans="1:30" s="35" customFormat="1" x14ac:dyDescent="0.55000000000000004">
      <c r="A222" s="8"/>
      <c r="B222" s="8"/>
      <c r="C222" s="8"/>
      <c r="D222" s="8"/>
      <c r="E222" s="8"/>
      <c r="F222" s="8"/>
      <c r="G222" s="8"/>
      <c r="H222" s="33"/>
      <c r="I222" s="33"/>
      <c r="J222" s="33"/>
      <c r="K222" s="33"/>
      <c r="L222" s="33"/>
      <c r="M222" s="33"/>
      <c r="N222" s="34"/>
      <c r="O222" s="34"/>
      <c r="P222" s="34"/>
      <c r="S222" s="8"/>
      <c r="T222" s="8"/>
      <c r="U222" s="8"/>
      <c r="AD222" s="8"/>
    </row>
    <row r="223" spans="1:30" s="35" customFormat="1" x14ac:dyDescent="0.55000000000000004">
      <c r="A223" s="8"/>
      <c r="B223" s="8"/>
      <c r="C223" s="8"/>
      <c r="D223" s="8"/>
      <c r="E223" s="8"/>
      <c r="F223" s="8"/>
      <c r="G223" s="8"/>
      <c r="H223" s="33"/>
      <c r="I223" s="33"/>
      <c r="J223" s="33"/>
      <c r="K223" s="33"/>
      <c r="L223" s="33"/>
      <c r="M223" s="33"/>
      <c r="N223" s="34"/>
      <c r="O223" s="34"/>
      <c r="P223" s="34"/>
      <c r="S223" s="8"/>
      <c r="T223" s="8"/>
      <c r="U223" s="8"/>
      <c r="AD223" s="8"/>
    </row>
    <row r="224" spans="1:30" s="35" customFormat="1" x14ac:dyDescent="0.55000000000000004">
      <c r="A224" s="8"/>
      <c r="B224" s="8"/>
      <c r="C224" s="8"/>
      <c r="D224" s="8"/>
      <c r="E224" s="8"/>
      <c r="F224" s="8"/>
      <c r="G224" s="8"/>
      <c r="H224" s="33"/>
      <c r="I224" s="33"/>
      <c r="J224" s="33"/>
      <c r="K224" s="33"/>
      <c r="L224" s="33"/>
      <c r="M224" s="33"/>
      <c r="N224" s="34"/>
      <c r="O224" s="34"/>
      <c r="P224" s="34"/>
      <c r="S224" s="8"/>
      <c r="T224" s="8"/>
      <c r="U224" s="8"/>
      <c r="AD224" s="8"/>
    </row>
    <row r="225" spans="1:30" s="35" customFormat="1" x14ac:dyDescent="0.55000000000000004">
      <c r="A225" s="8"/>
      <c r="B225" s="8"/>
      <c r="C225" s="8"/>
      <c r="D225" s="8"/>
      <c r="E225" s="8"/>
      <c r="F225" s="8"/>
      <c r="G225" s="8"/>
      <c r="H225" s="33"/>
      <c r="I225" s="33"/>
      <c r="J225" s="33"/>
      <c r="K225" s="33"/>
      <c r="L225" s="33"/>
      <c r="M225" s="33"/>
      <c r="N225" s="34"/>
      <c r="O225" s="34"/>
      <c r="P225" s="34"/>
      <c r="S225" s="8"/>
      <c r="T225" s="8"/>
      <c r="U225" s="8"/>
      <c r="AD225" s="8"/>
    </row>
    <row r="226" spans="1:30" s="35" customFormat="1" x14ac:dyDescent="0.55000000000000004">
      <c r="A226" s="8"/>
      <c r="B226" s="8"/>
      <c r="C226" s="8"/>
      <c r="D226" s="8"/>
      <c r="E226" s="8"/>
      <c r="F226" s="8"/>
      <c r="G226" s="8"/>
      <c r="H226" s="33"/>
      <c r="I226" s="33"/>
      <c r="J226" s="33"/>
      <c r="K226" s="33"/>
      <c r="L226" s="33"/>
      <c r="M226" s="33"/>
      <c r="N226" s="34"/>
      <c r="O226" s="34"/>
      <c r="P226" s="34"/>
      <c r="S226" s="8"/>
      <c r="T226" s="8"/>
      <c r="U226" s="8"/>
      <c r="AD226" s="8"/>
    </row>
    <row r="227" spans="1:30" s="35" customFormat="1" x14ac:dyDescent="0.55000000000000004">
      <c r="A227" s="8"/>
      <c r="B227" s="8"/>
      <c r="C227" s="8"/>
      <c r="D227" s="8"/>
      <c r="E227" s="8"/>
      <c r="F227" s="8"/>
      <c r="G227" s="8"/>
      <c r="H227" s="8"/>
      <c r="I227" s="8"/>
      <c r="J227" s="8"/>
      <c r="K227" s="33"/>
      <c r="L227" s="8"/>
      <c r="M227" s="33"/>
      <c r="N227" s="37"/>
      <c r="O227" s="37"/>
      <c r="P227" s="37"/>
      <c r="S227" s="8"/>
      <c r="T227" s="8"/>
      <c r="U227" s="8"/>
      <c r="AD227" s="8"/>
    </row>
  </sheetData>
  <sheetProtection selectLockedCells="1"/>
  <autoFilter ref="A5:U33" xr:uid="{00000000-0009-0000-0000-000003000000}">
    <sortState xmlns:xlrd2="http://schemas.microsoft.com/office/spreadsheetml/2017/richdata2" ref="A7:W336">
      <sortCondition ref="U5:U336"/>
    </sortState>
  </autoFilter>
  <dataConsolidate link="1"/>
  <mergeCells count="22">
    <mergeCell ref="R4:R5"/>
    <mergeCell ref="G4:G5"/>
    <mergeCell ref="H4:H5"/>
    <mergeCell ref="I4:I5"/>
    <mergeCell ref="J4:J5"/>
    <mergeCell ref="K4:K5"/>
    <mergeCell ref="L4:L5"/>
    <mergeCell ref="N4:N5"/>
    <mergeCell ref="O4:O5"/>
    <mergeCell ref="P4:P5"/>
    <mergeCell ref="Q4:Q5"/>
    <mergeCell ref="M4:M5"/>
    <mergeCell ref="B2:C2"/>
    <mergeCell ref="K2:L2"/>
    <mergeCell ref="O2:P2"/>
    <mergeCell ref="D2:F2"/>
    <mergeCell ref="A4:A5"/>
    <mergeCell ref="C4:C5"/>
    <mergeCell ref="D4:D5"/>
    <mergeCell ref="E4:E5"/>
    <mergeCell ref="F4:F5"/>
    <mergeCell ref="B4:B5"/>
  </mergeCells>
  <phoneticPr fontId="2"/>
  <dataValidations count="3">
    <dataValidation type="list" allowBlank="1" showInputMessage="1" showErrorMessage="1" sqref="L6:L32" xr:uid="{00000000-0002-0000-0300-000000000000}">
      <formula1>$L$39:$L$40</formula1>
    </dataValidation>
    <dataValidation type="list" showInputMessage="1" showErrorMessage="1" sqref="K6:K32" xr:uid="{00000000-0002-0000-0300-000001000000}">
      <formula1>INDIRECT(J6)</formula1>
    </dataValidation>
    <dataValidation type="list" allowBlank="1" showInputMessage="1" showErrorMessage="1" sqref="B6:B32" xr:uid="{00000000-0002-0000-0300-000002000000}">
      <formula1>$AC$2:$AC$3</formula1>
    </dataValidation>
  </dataValidations>
  <pageMargins left="0.51181102362204722" right="0.51181102362204722" top="0.94488188976377963" bottom="0.35433070866141736" header="0.31496062992125984" footer="0.31496062992125984"/>
  <pageSetup paperSize="9" scale="3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単価!$K$2:$K$24</xm:f>
          </x14:formula1>
          <xm:sqref>J6 J8:J32</xm:sqref>
        </x14:dataValidation>
        <x14:dataValidation type="list" allowBlank="1" showInputMessage="1" showErrorMessage="1" xr:uid="{00000000-0002-0000-0300-000004000000}">
          <x14:formula1>
            <xm:f>単価!$K$2:$K$25</xm:f>
          </x14:formula1>
          <xm:sqref>J7 J6 J8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K253"/>
  <sheetViews>
    <sheetView view="pageBreakPreview" zoomScale="85" zoomScaleNormal="100" zoomScaleSheetLayoutView="85" workbookViewId="0">
      <selection activeCell="E72" sqref="E72"/>
    </sheetView>
  </sheetViews>
  <sheetFormatPr defaultRowHeight="18" x14ac:dyDescent="0.55000000000000004"/>
  <cols>
    <col min="1" max="1" width="8.6640625" customWidth="1"/>
    <col min="2" max="2" width="21.1640625" style="1" customWidth="1"/>
    <col min="3" max="3" width="52.08203125" style="1" bestFit="1" customWidth="1"/>
    <col min="4" max="4" width="11.6640625" style="1" customWidth="1"/>
    <col min="5" max="5" width="9.5" style="50" bestFit="1" customWidth="1"/>
  </cols>
  <sheetData>
    <row r="1" spans="1:11" x14ac:dyDescent="0.55000000000000004">
      <c r="A1" s="1">
        <v>1</v>
      </c>
      <c r="B1" s="1">
        <v>2</v>
      </c>
      <c r="C1" s="1">
        <v>3</v>
      </c>
      <c r="D1" s="1">
        <v>4</v>
      </c>
      <c r="E1" s="49">
        <v>5</v>
      </c>
      <c r="F1" s="1">
        <v>6</v>
      </c>
    </row>
    <row r="2" spans="1:11" x14ac:dyDescent="0.55000000000000004">
      <c r="A2" s="1" t="str">
        <f>B2&amp;C2</f>
        <v>①地域密着型サービス施設等の整備助成地域密着型介護老人福祉施設及び併設されるショートステイ居室</v>
      </c>
      <c r="B2" s="1" t="s">
        <v>0</v>
      </c>
      <c r="C2" s="1" t="s">
        <v>2</v>
      </c>
      <c r="E2" s="50">
        <v>4880</v>
      </c>
      <c r="F2" t="s">
        <v>26</v>
      </c>
      <c r="I2" t="s">
        <v>298</v>
      </c>
      <c r="J2">
        <v>1</v>
      </c>
      <c r="K2" s="133" t="s">
        <v>118</v>
      </c>
    </row>
    <row r="3" spans="1:11" x14ac:dyDescent="0.55000000000000004">
      <c r="A3" s="1" t="str">
        <f t="shared" ref="A3:A72" si="0">B3&amp;C3</f>
        <v>①地域密着型サービス施設等の整備助成養護老人ホーム（定員29人以下）</v>
      </c>
      <c r="B3" s="1" t="s">
        <v>0</v>
      </c>
      <c r="C3" s="1" t="s">
        <v>4</v>
      </c>
      <c r="E3" s="150">
        <v>2600</v>
      </c>
      <c r="F3" t="s">
        <v>26</v>
      </c>
      <c r="I3" t="s">
        <v>299</v>
      </c>
      <c r="J3">
        <v>2</v>
      </c>
      <c r="K3" s="134" t="s">
        <v>144</v>
      </c>
    </row>
    <row r="4" spans="1:11" x14ac:dyDescent="0.55000000000000004">
      <c r="A4" s="1" t="str">
        <f t="shared" si="0"/>
        <v>①地域密着型サービス施設等の整備助成介護老人保健施設（定員29人以下）</v>
      </c>
      <c r="B4" s="1" t="s">
        <v>0</v>
      </c>
      <c r="C4" s="1" t="s">
        <v>6</v>
      </c>
      <c r="E4" s="150">
        <v>61000</v>
      </c>
      <c r="F4" t="s">
        <v>27</v>
      </c>
      <c r="I4" t="s">
        <v>300</v>
      </c>
      <c r="J4">
        <v>3</v>
      </c>
      <c r="K4" s="133" t="s">
        <v>69</v>
      </c>
    </row>
    <row r="5" spans="1:11" x14ac:dyDescent="0.55000000000000004">
      <c r="A5" s="1" t="str">
        <f t="shared" si="0"/>
        <v>①地域密着型サービス施設等の整備助成ケアハウス（定員29人以下）</v>
      </c>
      <c r="B5" s="1" t="s">
        <v>0</v>
      </c>
      <c r="C5" s="1" t="s">
        <v>8</v>
      </c>
      <c r="E5" s="150">
        <v>4880</v>
      </c>
      <c r="F5" t="s">
        <v>26</v>
      </c>
      <c r="I5" t="s">
        <v>301</v>
      </c>
      <c r="J5">
        <v>4</v>
      </c>
      <c r="K5" s="133" t="s">
        <v>117</v>
      </c>
    </row>
    <row r="6" spans="1:11" x14ac:dyDescent="0.55000000000000004">
      <c r="A6" s="1" t="str">
        <f t="shared" si="0"/>
        <v>①地域密着型サービス施設等の整備助成介護医療院（定員29人以下）</v>
      </c>
      <c r="B6" s="1" t="s">
        <v>0</v>
      </c>
      <c r="C6" s="1" t="s">
        <v>10</v>
      </c>
      <c r="E6" s="150">
        <v>61000</v>
      </c>
      <c r="F6" t="s">
        <v>27</v>
      </c>
      <c r="I6" t="s">
        <v>302</v>
      </c>
      <c r="J6">
        <v>5</v>
      </c>
      <c r="K6" s="133" t="s">
        <v>116</v>
      </c>
    </row>
    <row r="7" spans="1:11" x14ac:dyDescent="0.55000000000000004">
      <c r="A7" s="1" t="str">
        <f t="shared" si="0"/>
        <v>①地域密着型サービス施設等の整備助成都市型軽費老人ホーム</v>
      </c>
      <c r="B7" s="1" t="s">
        <v>0</v>
      </c>
      <c r="C7" s="1" t="s">
        <v>11</v>
      </c>
      <c r="E7" s="150">
        <v>1950</v>
      </c>
      <c r="F7" t="s">
        <v>26</v>
      </c>
      <c r="I7" t="s">
        <v>303</v>
      </c>
      <c r="J7">
        <v>6</v>
      </c>
      <c r="K7" s="134" t="s">
        <v>250</v>
      </c>
    </row>
    <row r="8" spans="1:11" x14ac:dyDescent="0.55000000000000004">
      <c r="A8" s="1" t="str">
        <f t="shared" si="0"/>
        <v>①地域密着型サービス施設等の整備助成定期巡回・随時対応型訪問介護看護事業所</v>
      </c>
      <c r="B8" s="1" t="s">
        <v>0</v>
      </c>
      <c r="C8" s="1" t="s">
        <v>12</v>
      </c>
      <c r="E8" s="150">
        <v>6470</v>
      </c>
      <c r="F8" t="s">
        <v>27</v>
      </c>
      <c r="I8" t="s">
        <v>304</v>
      </c>
      <c r="J8">
        <v>7</v>
      </c>
      <c r="K8" s="134" t="s">
        <v>251</v>
      </c>
    </row>
    <row r="9" spans="1:11" x14ac:dyDescent="0.55000000000000004">
      <c r="A9" s="1" t="str">
        <f t="shared" si="0"/>
        <v>①地域密着型サービス施設等の整備助成小規模多機能型居宅介護事業所</v>
      </c>
      <c r="B9" s="1" t="s">
        <v>0</v>
      </c>
      <c r="C9" s="1" t="s">
        <v>13</v>
      </c>
      <c r="E9" s="150">
        <v>36600</v>
      </c>
      <c r="F9" t="s">
        <v>27</v>
      </c>
      <c r="I9" t="s">
        <v>305</v>
      </c>
      <c r="J9">
        <v>8</v>
      </c>
      <c r="K9" s="8" t="s">
        <v>40</v>
      </c>
    </row>
    <row r="10" spans="1:11" x14ac:dyDescent="0.55000000000000004">
      <c r="A10" s="1" t="str">
        <f t="shared" si="0"/>
        <v>①地域密着型サービス施設等の整備助成認知症対応型デイサービスセンター</v>
      </c>
      <c r="B10" s="1" t="s">
        <v>0</v>
      </c>
      <c r="C10" s="1" t="s">
        <v>14</v>
      </c>
      <c r="E10" s="150">
        <v>13000</v>
      </c>
      <c r="F10" t="s">
        <v>27</v>
      </c>
      <c r="I10" t="s">
        <v>306</v>
      </c>
      <c r="J10">
        <v>9</v>
      </c>
      <c r="K10" s="134" t="s">
        <v>252</v>
      </c>
    </row>
    <row r="11" spans="1:11" x14ac:dyDescent="0.55000000000000004">
      <c r="A11" s="1" t="str">
        <f t="shared" si="0"/>
        <v>①地域密着型サービス施設等の整備助成認知症高齢者グループホーム</v>
      </c>
      <c r="B11" s="1" t="s">
        <v>0</v>
      </c>
      <c r="C11" s="1" t="s">
        <v>15</v>
      </c>
      <c r="E11" s="150">
        <v>36600</v>
      </c>
      <c r="F11" t="s">
        <v>27</v>
      </c>
      <c r="I11" t="s">
        <v>307</v>
      </c>
      <c r="J11">
        <v>10</v>
      </c>
      <c r="K11" s="134" t="s">
        <v>253</v>
      </c>
    </row>
    <row r="12" spans="1:11" x14ac:dyDescent="0.55000000000000004">
      <c r="A12" s="1" t="str">
        <f t="shared" si="0"/>
        <v>①地域密着型サービス施設等の整備助成看護小規模多機能型居宅介護事業所</v>
      </c>
      <c r="B12" s="1" t="s">
        <v>0</v>
      </c>
      <c r="C12" s="1" t="s">
        <v>16</v>
      </c>
      <c r="E12" s="150">
        <v>36600</v>
      </c>
      <c r="F12" t="s">
        <v>27</v>
      </c>
      <c r="I12" t="s">
        <v>308</v>
      </c>
      <c r="J12">
        <v>11</v>
      </c>
      <c r="K12" s="134" t="s">
        <v>254</v>
      </c>
    </row>
    <row r="13" spans="1:11" x14ac:dyDescent="0.55000000000000004">
      <c r="A13" s="1" t="str">
        <f t="shared" si="0"/>
        <v>①地域密着型サービス施設等の整備助成介護予防拠点</v>
      </c>
      <c r="B13" s="1" t="s">
        <v>0</v>
      </c>
      <c r="C13" s="1" t="s">
        <v>17</v>
      </c>
      <c r="E13" s="150">
        <v>9710</v>
      </c>
      <c r="F13" t="s">
        <v>27</v>
      </c>
      <c r="I13" t="s">
        <v>309</v>
      </c>
      <c r="J13">
        <v>12</v>
      </c>
      <c r="K13" s="133" t="s">
        <v>115</v>
      </c>
    </row>
    <row r="14" spans="1:11" x14ac:dyDescent="0.55000000000000004">
      <c r="A14" s="1" t="str">
        <f t="shared" si="0"/>
        <v>①地域密着型サービス施設等の整備助成地域包括支援センター</v>
      </c>
      <c r="B14" s="1" t="s">
        <v>0</v>
      </c>
      <c r="C14" s="1" t="s">
        <v>18</v>
      </c>
      <c r="E14" s="150">
        <v>1300</v>
      </c>
      <c r="F14" t="s">
        <v>27</v>
      </c>
      <c r="I14" t="s">
        <v>310</v>
      </c>
      <c r="J14">
        <v>13</v>
      </c>
      <c r="K14" s="133" t="s">
        <v>114</v>
      </c>
    </row>
    <row r="15" spans="1:11" x14ac:dyDescent="0.55000000000000004">
      <c r="A15" s="1" t="str">
        <f t="shared" si="0"/>
        <v>①地域密着型サービス施設等の整備助成生活支援ハウス</v>
      </c>
      <c r="B15" s="1" t="s">
        <v>0</v>
      </c>
      <c r="C15" s="1" t="s">
        <v>19</v>
      </c>
      <c r="E15" s="150">
        <v>38900</v>
      </c>
      <c r="F15" t="s">
        <v>27</v>
      </c>
      <c r="I15" t="s">
        <v>311</v>
      </c>
      <c r="J15">
        <v>14</v>
      </c>
      <c r="K15" s="133" t="s">
        <v>113</v>
      </c>
    </row>
    <row r="16" spans="1:11" x14ac:dyDescent="0.55000000000000004">
      <c r="A16" s="1" t="str">
        <f t="shared" si="0"/>
        <v>①地域密着型サービス施設等の整備助成施設内保育施設</v>
      </c>
      <c r="B16" s="1" t="s">
        <v>0</v>
      </c>
      <c r="C16" s="1" t="s">
        <v>20</v>
      </c>
      <c r="E16" s="150">
        <v>13000</v>
      </c>
      <c r="F16" t="s">
        <v>27</v>
      </c>
      <c r="I16" t="s">
        <v>312</v>
      </c>
      <c r="J16">
        <v>15</v>
      </c>
      <c r="K16" s="133" t="s">
        <v>112</v>
      </c>
    </row>
    <row r="17" spans="1:11" x14ac:dyDescent="0.55000000000000004">
      <c r="A17" s="1" t="str">
        <f t="shared" si="0"/>
        <v>①地域密着型サービス施設等の整備助成緊急ショートステイ</v>
      </c>
      <c r="B17" s="1" t="s">
        <v>0</v>
      </c>
      <c r="C17" s="1" t="s">
        <v>22</v>
      </c>
      <c r="E17" s="150">
        <v>1300</v>
      </c>
      <c r="F17" t="s">
        <v>26</v>
      </c>
      <c r="I17" t="s">
        <v>313</v>
      </c>
      <c r="J17">
        <v>16</v>
      </c>
      <c r="K17" s="133" t="s">
        <v>111</v>
      </c>
    </row>
    <row r="18" spans="1:11" x14ac:dyDescent="0.55000000000000004">
      <c r="A18" s="1" t="str">
        <f t="shared" si="0"/>
        <v>①地域密着型サービス施設等の整備助成介護付きホーム(定員29人以下)</v>
      </c>
      <c r="B18" s="1" t="s">
        <v>0</v>
      </c>
      <c r="C18" s="1" t="s">
        <v>24</v>
      </c>
      <c r="E18" s="150">
        <v>4880</v>
      </c>
      <c r="F18" t="s">
        <v>26</v>
      </c>
      <c r="I18" t="s">
        <v>314</v>
      </c>
      <c r="J18">
        <v>17</v>
      </c>
      <c r="K18" s="133" t="s">
        <v>49</v>
      </c>
    </row>
    <row r="19" spans="1:11" x14ac:dyDescent="0.55000000000000004">
      <c r="A19" s="1" t="str">
        <f t="shared" si="0"/>
        <v>②施設等の開設・設置に必要な準備経費支援介護老人福祉施設(定員30人以上)及び併設されるショートステイ居室</v>
      </c>
      <c r="B19" s="1" t="s">
        <v>25</v>
      </c>
      <c r="C19" s="1" t="s">
        <v>1</v>
      </c>
      <c r="E19" s="150">
        <v>914</v>
      </c>
      <c r="F19" t="s">
        <v>28</v>
      </c>
      <c r="I19" t="s">
        <v>315</v>
      </c>
      <c r="J19">
        <v>18</v>
      </c>
      <c r="K19" s="134" t="s">
        <v>127</v>
      </c>
    </row>
    <row r="20" spans="1:11" x14ac:dyDescent="0.55000000000000004">
      <c r="A20" s="1" t="str">
        <f t="shared" si="0"/>
        <v>②施設等の開設・設置に必要な準備経費支援地域密着型介護老人福祉施設及び併設されるショートステイ居室</v>
      </c>
      <c r="B20" s="1" t="s">
        <v>25</v>
      </c>
      <c r="C20" s="1" t="s">
        <v>2</v>
      </c>
      <c r="E20" s="150">
        <v>914</v>
      </c>
      <c r="F20" t="s">
        <v>28</v>
      </c>
      <c r="I20" t="s">
        <v>316</v>
      </c>
      <c r="J20">
        <v>19</v>
      </c>
      <c r="K20" s="134" t="s">
        <v>276</v>
      </c>
    </row>
    <row r="21" spans="1:11" x14ac:dyDescent="0.55000000000000004">
      <c r="A21" s="1" t="str">
        <f t="shared" si="0"/>
        <v>②施設等の開設・設置に必要な準備経費支援養護老人ホーム（定員30人以上）</v>
      </c>
      <c r="B21" s="1" t="s">
        <v>25</v>
      </c>
      <c r="C21" s="1" t="s">
        <v>3</v>
      </c>
      <c r="E21" s="150">
        <v>914</v>
      </c>
      <c r="F21" t="s">
        <v>28</v>
      </c>
      <c r="I21" t="s">
        <v>317</v>
      </c>
      <c r="J21">
        <v>20</v>
      </c>
      <c r="K21" s="63" t="s">
        <v>279</v>
      </c>
    </row>
    <row r="22" spans="1:11" x14ac:dyDescent="0.55000000000000004">
      <c r="A22" s="1" t="str">
        <f t="shared" si="0"/>
        <v>②施設等の開設・設置に必要な準備経費支援養護老人ホーム（定員29人以下）</v>
      </c>
      <c r="B22" s="1" t="s">
        <v>25</v>
      </c>
      <c r="C22" s="1" t="s">
        <v>4</v>
      </c>
      <c r="E22" s="150">
        <v>458</v>
      </c>
      <c r="F22" t="s">
        <v>28</v>
      </c>
      <c r="I22" t="s">
        <v>318</v>
      </c>
      <c r="J22">
        <v>21</v>
      </c>
      <c r="K22" s="134" t="s">
        <v>280</v>
      </c>
    </row>
    <row r="23" spans="1:11" x14ac:dyDescent="0.55000000000000004">
      <c r="A23" s="1" t="str">
        <f t="shared" si="0"/>
        <v>②施設等の開設・設置に必要な準備経費支援介護老人保健施設（定員30人以上）</v>
      </c>
      <c r="B23" s="1" t="s">
        <v>25</v>
      </c>
      <c r="C23" s="1" t="s">
        <v>5</v>
      </c>
      <c r="E23" s="150">
        <v>914</v>
      </c>
      <c r="F23" t="s">
        <v>28</v>
      </c>
      <c r="I23" t="s">
        <v>319</v>
      </c>
      <c r="J23">
        <v>22</v>
      </c>
      <c r="K23" s="134" t="s">
        <v>282</v>
      </c>
    </row>
    <row r="24" spans="1:11" x14ac:dyDescent="0.55000000000000004">
      <c r="A24" s="1" t="str">
        <f t="shared" si="0"/>
        <v>②施設等の開設・設置に必要な準備経費支援介護老人保健施設（定員29人以下）</v>
      </c>
      <c r="B24" s="1" t="s">
        <v>25</v>
      </c>
      <c r="C24" s="1" t="s">
        <v>6</v>
      </c>
      <c r="E24" s="150">
        <v>914</v>
      </c>
      <c r="F24" t="s">
        <v>28</v>
      </c>
      <c r="I24" t="s">
        <v>320</v>
      </c>
      <c r="J24">
        <v>23</v>
      </c>
      <c r="K24" s="134" t="s">
        <v>353</v>
      </c>
    </row>
    <row r="25" spans="1:11" x14ac:dyDescent="0.55000000000000004">
      <c r="A25" s="1" t="str">
        <f t="shared" si="0"/>
        <v>②施設等の開設・設置に必要な準備経費支援ケアハウス（定員30人以上）</v>
      </c>
      <c r="B25" s="1" t="s">
        <v>25</v>
      </c>
      <c r="C25" s="1" t="s">
        <v>7</v>
      </c>
      <c r="E25" s="150">
        <v>914</v>
      </c>
      <c r="F25" t="s">
        <v>28</v>
      </c>
      <c r="I25" t="s">
        <v>321</v>
      </c>
      <c r="J25">
        <v>24</v>
      </c>
      <c r="K25" s="63"/>
    </row>
    <row r="26" spans="1:11" x14ac:dyDescent="0.55000000000000004">
      <c r="A26" s="1" t="str">
        <f t="shared" si="0"/>
        <v>②施設等の開設・設置に必要な準備経費支援ケアハウス（定員29人以下）</v>
      </c>
      <c r="B26" s="1" t="s">
        <v>25</v>
      </c>
      <c r="C26" s="1" t="s">
        <v>8</v>
      </c>
      <c r="E26" s="150">
        <v>914</v>
      </c>
      <c r="F26" t="s">
        <v>28</v>
      </c>
      <c r="I26" t="s">
        <v>322</v>
      </c>
      <c r="J26">
        <v>25</v>
      </c>
    </row>
    <row r="27" spans="1:11" x14ac:dyDescent="0.55000000000000004">
      <c r="A27" s="1" t="str">
        <f t="shared" si="0"/>
        <v>②施設等の開設・設置に必要な準備経費支援介護医療院（定員30人以上）</v>
      </c>
      <c r="B27" s="1" t="s">
        <v>25</v>
      </c>
      <c r="C27" s="1" t="s">
        <v>9</v>
      </c>
      <c r="E27" s="150">
        <v>914</v>
      </c>
      <c r="F27" t="s">
        <v>28</v>
      </c>
      <c r="I27" t="s">
        <v>323</v>
      </c>
      <c r="J27">
        <v>26</v>
      </c>
    </row>
    <row r="28" spans="1:11" x14ac:dyDescent="0.55000000000000004">
      <c r="A28" s="1" t="str">
        <f t="shared" si="0"/>
        <v>②施設等の開設・設置に必要な準備経費支援介護医療院（定員29人以下）</v>
      </c>
      <c r="B28" s="1" t="s">
        <v>25</v>
      </c>
      <c r="C28" s="1" t="s">
        <v>10</v>
      </c>
      <c r="E28" s="150">
        <v>914</v>
      </c>
      <c r="F28" t="s">
        <v>28</v>
      </c>
      <c r="I28" t="s">
        <v>324</v>
      </c>
      <c r="J28">
        <v>27</v>
      </c>
    </row>
    <row r="29" spans="1:11" x14ac:dyDescent="0.55000000000000004">
      <c r="A29" s="1" t="str">
        <f t="shared" si="0"/>
        <v>②施設等の開設・設置に必要な準備経費支援都市型軽費老人ホーム</v>
      </c>
      <c r="B29" s="1" t="s">
        <v>25</v>
      </c>
      <c r="C29" s="1" t="s">
        <v>11</v>
      </c>
      <c r="E29" s="150">
        <v>458</v>
      </c>
      <c r="F29" t="s">
        <v>28</v>
      </c>
      <c r="I29" t="s">
        <v>325</v>
      </c>
      <c r="J29">
        <v>28</v>
      </c>
    </row>
    <row r="30" spans="1:11" x14ac:dyDescent="0.55000000000000004">
      <c r="A30" s="1" t="str">
        <f t="shared" si="0"/>
        <v>②施設等の開設・設置に必要な準備経費支援定期巡回・随時対応型訪問介護看護事業所</v>
      </c>
      <c r="B30" s="1" t="s">
        <v>25</v>
      </c>
      <c r="C30" s="1" t="s">
        <v>12</v>
      </c>
      <c r="E30" s="150">
        <v>15300</v>
      </c>
      <c r="F30" t="s">
        <v>27</v>
      </c>
      <c r="I30" t="s">
        <v>326</v>
      </c>
      <c r="J30">
        <v>29</v>
      </c>
    </row>
    <row r="31" spans="1:11" x14ac:dyDescent="0.55000000000000004">
      <c r="A31" s="1" t="str">
        <f t="shared" si="0"/>
        <v>②施設等の開設・設置に必要な準備経費支援小規模多機能型居宅介護事業所</v>
      </c>
      <c r="B31" s="1" t="s">
        <v>25</v>
      </c>
      <c r="C31" s="1" t="s">
        <v>13</v>
      </c>
      <c r="E31" s="150">
        <v>914</v>
      </c>
      <c r="F31" t="s">
        <v>29</v>
      </c>
      <c r="I31" t="s">
        <v>327</v>
      </c>
      <c r="J31">
        <v>30</v>
      </c>
    </row>
    <row r="32" spans="1:11" x14ac:dyDescent="0.55000000000000004">
      <c r="A32" s="1" t="str">
        <f t="shared" si="0"/>
        <v>②施設等の開設・設置に必要な準備経費支援認知症高齢者グループホーム</v>
      </c>
      <c r="B32" s="1" t="s">
        <v>25</v>
      </c>
      <c r="C32" s="1" t="s">
        <v>15</v>
      </c>
      <c r="E32" s="150">
        <v>914</v>
      </c>
      <c r="F32" t="s">
        <v>28</v>
      </c>
      <c r="I32" t="s">
        <v>328</v>
      </c>
      <c r="J32">
        <v>31</v>
      </c>
    </row>
    <row r="33" spans="1:10" x14ac:dyDescent="0.55000000000000004">
      <c r="A33" s="1" t="str">
        <f t="shared" si="0"/>
        <v>②施設等の開設・設置に必要な準備経費支援看護小規模多機能型居宅介護事業所</v>
      </c>
      <c r="B33" s="1" t="s">
        <v>25</v>
      </c>
      <c r="C33" s="1" t="s">
        <v>16</v>
      </c>
      <c r="E33" s="150">
        <v>914</v>
      </c>
      <c r="F33" t="s">
        <v>29</v>
      </c>
      <c r="I33" t="s">
        <v>329</v>
      </c>
      <c r="J33">
        <v>32</v>
      </c>
    </row>
    <row r="34" spans="1:10" x14ac:dyDescent="0.55000000000000004">
      <c r="A34" s="1" t="str">
        <f t="shared" si="0"/>
        <v>②施設等の開設・設置に必要な準備経費支援施設内保育施設</v>
      </c>
      <c r="B34" s="1" t="s">
        <v>25</v>
      </c>
      <c r="C34" s="1" t="s">
        <v>20</v>
      </c>
      <c r="E34" s="150">
        <v>4580</v>
      </c>
      <c r="F34" t="s">
        <v>27</v>
      </c>
      <c r="I34" t="s">
        <v>330</v>
      </c>
      <c r="J34">
        <v>33</v>
      </c>
    </row>
    <row r="35" spans="1:10" x14ac:dyDescent="0.55000000000000004">
      <c r="A35" s="1" t="str">
        <f t="shared" si="0"/>
        <v>②施設等の開設・設置に必要な準備経費支援訪問看護ステーション（大規模化・サテライト型設置）</v>
      </c>
      <c r="B35" s="1" t="s">
        <v>25</v>
      </c>
      <c r="C35" s="1" t="s">
        <v>21</v>
      </c>
      <c r="E35" s="150">
        <v>4580</v>
      </c>
      <c r="F35" t="s">
        <v>27</v>
      </c>
      <c r="I35" t="s">
        <v>331</v>
      </c>
      <c r="J35">
        <v>34</v>
      </c>
    </row>
    <row r="36" spans="1:10" x14ac:dyDescent="0.55000000000000004">
      <c r="A36" s="1" t="str">
        <f t="shared" si="0"/>
        <v>②施設等の開設・設置に必要な準備経費支援介護付きホーム(定員30人以上)</v>
      </c>
      <c r="B36" s="1" t="s">
        <v>25</v>
      </c>
      <c r="C36" s="1" t="s">
        <v>23</v>
      </c>
      <c r="E36" s="150">
        <v>914</v>
      </c>
      <c r="F36" t="s">
        <v>28</v>
      </c>
      <c r="I36" t="s">
        <v>332</v>
      </c>
      <c r="J36">
        <v>35</v>
      </c>
    </row>
    <row r="37" spans="1:10" x14ac:dyDescent="0.55000000000000004">
      <c r="A37" s="1" t="str">
        <f t="shared" si="0"/>
        <v>②施設等の開設・設置に必要な準備経費支援介護付きホーム(定員29人以下)</v>
      </c>
      <c r="B37" s="1" t="s">
        <v>25</v>
      </c>
      <c r="C37" s="1" t="s">
        <v>24</v>
      </c>
      <c r="E37" s="150">
        <v>914</v>
      </c>
      <c r="F37" t="s">
        <v>28</v>
      </c>
      <c r="I37" t="s">
        <v>333</v>
      </c>
      <c r="J37">
        <v>36</v>
      </c>
    </row>
    <row r="38" spans="1:10" x14ac:dyDescent="0.55000000000000004">
      <c r="A38" s="1" t="str">
        <f t="shared" si="0"/>
        <v>⑤介護施設等の合築・併設支援地域密着型介護老人福祉施設及び併設されるショートステイ居室</v>
      </c>
      <c r="B38" s="1" t="s">
        <v>153</v>
      </c>
      <c r="C38" s="1" t="s">
        <v>30</v>
      </c>
      <c r="E38" s="150">
        <f>G38*0.05</f>
        <v>244</v>
      </c>
      <c r="F38" t="s">
        <v>26</v>
      </c>
      <c r="G38">
        <v>4880</v>
      </c>
      <c r="I38" t="s">
        <v>334</v>
      </c>
      <c r="J38">
        <v>37</v>
      </c>
    </row>
    <row r="39" spans="1:10" x14ac:dyDescent="0.55000000000000004">
      <c r="A39" s="1" t="str">
        <f t="shared" si="0"/>
        <v>⑤介護施設等の合築・併設支援介護老人保健施設（定員29人以下）</v>
      </c>
      <c r="B39" s="1" t="s">
        <v>153</v>
      </c>
      <c r="C39" s="1" t="s">
        <v>31</v>
      </c>
      <c r="E39" s="150">
        <f t="shared" ref="E39:E54" si="1">G39*0.05</f>
        <v>3050</v>
      </c>
      <c r="F39" t="s">
        <v>27</v>
      </c>
      <c r="G39" s="151">
        <v>61000</v>
      </c>
      <c r="I39" t="s">
        <v>335</v>
      </c>
      <c r="J39">
        <v>38</v>
      </c>
    </row>
    <row r="40" spans="1:10" x14ac:dyDescent="0.55000000000000004">
      <c r="A40" s="1" t="str">
        <f t="shared" si="0"/>
        <v>⑤介護施設等の合築・併設支援養護老人ホーム（定員29人以下）</v>
      </c>
      <c r="B40" s="1" t="s">
        <v>153</v>
      </c>
      <c r="C40" s="1" t="s">
        <v>4</v>
      </c>
      <c r="E40" s="150">
        <f t="shared" si="1"/>
        <v>130</v>
      </c>
      <c r="F40" t="s">
        <v>26</v>
      </c>
      <c r="G40" s="151">
        <v>2600</v>
      </c>
      <c r="I40" t="s">
        <v>336</v>
      </c>
      <c r="J40">
        <v>39</v>
      </c>
    </row>
    <row r="41" spans="1:10" x14ac:dyDescent="0.55000000000000004">
      <c r="A41" s="1" t="str">
        <f t="shared" si="0"/>
        <v>⑤介護施設等の合築・併設支援ケアハウス（定員29人以下）</v>
      </c>
      <c r="B41" s="1" t="s">
        <v>153</v>
      </c>
      <c r="C41" s="1" t="s">
        <v>8</v>
      </c>
      <c r="E41" s="150">
        <f t="shared" si="1"/>
        <v>244</v>
      </c>
      <c r="F41" t="s">
        <v>26</v>
      </c>
      <c r="G41" s="151">
        <v>4880</v>
      </c>
      <c r="I41" t="s">
        <v>337</v>
      </c>
      <c r="J41">
        <v>40</v>
      </c>
    </row>
    <row r="42" spans="1:10" x14ac:dyDescent="0.55000000000000004">
      <c r="A42" s="1" t="str">
        <f t="shared" si="0"/>
        <v>⑤介護施設等の合築・併設支援介護医療院（定員29人以下）</v>
      </c>
      <c r="B42" s="1" t="s">
        <v>153</v>
      </c>
      <c r="C42" s="1" t="s">
        <v>10</v>
      </c>
      <c r="E42" s="150">
        <f t="shared" si="1"/>
        <v>3050</v>
      </c>
      <c r="F42" t="s">
        <v>27</v>
      </c>
      <c r="G42" s="151">
        <v>61000</v>
      </c>
      <c r="I42" t="s">
        <v>338</v>
      </c>
      <c r="J42">
        <v>41</v>
      </c>
    </row>
    <row r="43" spans="1:10" x14ac:dyDescent="0.55000000000000004">
      <c r="A43" s="1" t="str">
        <f t="shared" si="0"/>
        <v>⑤介護施設等の合築・併設支援都市型軽費老人ホーム</v>
      </c>
      <c r="B43" s="1" t="s">
        <v>153</v>
      </c>
      <c r="C43" s="1" t="s">
        <v>11</v>
      </c>
      <c r="E43" s="150">
        <f t="shared" si="1"/>
        <v>97.5</v>
      </c>
      <c r="F43" t="s">
        <v>26</v>
      </c>
      <c r="G43" s="151">
        <v>1950</v>
      </c>
      <c r="I43" t="s">
        <v>339</v>
      </c>
      <c r="J43">
        <v>42</v>
      </c>
    </row>
    <row r="44" spans="1:10" x14ac:dyDescent="0.55000000000000004">
      <c r="A44" s="1" t="str">
        <f t="shared" si="0"/>
        <v>⑤介護施設等の合築・併設支援認知症高齢者グループホーム</v>
      </c>
      <c r="B44" s="1" t="s">
        <v>153</v>
      </c>
      <c r="C44" s="1" t="s">
        <v>15</v>
      </c>
      <c r="E44" s="150">
        <f t="shared" si="1"/>
        <v>1830</v>
      </c>
      <c r="F44" t="s">
        <v>27</v>
      </c>
      <c r="G44" s="151">
        <v>36600</v>
      </c>
      <c r="I44" t="s">
        <v>340</v>
      </c>
      <c r="J44">
        <v>43</v>
      </c>
    </row>
    <row r="45" spans="1:10" x14ac:dyDescent="0.55000000000000004">
      <c r="A45" s="1" t="str">
        <f t="shared" si="0"/>
        <v>⑤介護施設等の合築・併設支援小規模多機能型居宅介護事業所</v>
      </c>
      <c r="B45" s="1" t="s">
        <v>153</v>
      </c>
      <c r="C45" s="1" t="s">
        <v>32</v>
      </c>
      <c r="E45" s="150">
        <f t="shared" si="1"/>
        <v>1830</v>
      </c>
      <c r="F45" t="s">
        <v>27</v>
      </c>
      <c r="G45" s="151">
        <v>36600</v>
      </c>
      <c r="I45" t="s">
        <v>341</v>
      </c>
      <c r="J45">
        <v>44</v>
      </c>
    </row>
    <row r="46" spans="1:10" x14ac:dyDescent="0.55000000000000004">
      <c r="A46" s="1" t="str">
        <f t="shared" si="0"/>
        <v>⑤介護施設等の合築・併設支援定期巡回・随時対応型訪問介護看護事業所</v>
      </c>
      <c r="B46" s="1" t="s">
        <v>153</v>
      </c>
      <c r="C46" s="1" t="s">
        <v>119</v>
      </c>
      <c r="E46" s="150">
        <f t="shared" si="1"/>
        <v>323.5</v>
      </c>
      <c r="F46" t="s">
        <v>27</v>
      </c>
      <c r="G46" s="151">
        <v>6470</v>
      </c>
      <c r="I46" t="s">
        <v>342</v>
      </c>
      <c r="J46">
        <v>45</v>
      </c>
    </row>
    <row r="47" spans="1:10" x14ac:dyDescent="0.55000000000000004">
      <c r="A47" s="1" t="str">
        <f t="shared" si="0"/>
        <v>⑤介護施設等の合築・併設支援看護小規模多機能型居宅介護事業所</v>
      </c>
      <c r="B47" s="1" t="s">
        <v>153</v>
      </c>
      <c r="C47" s="1" t="s">
        <v>33</v>
      </c>
      <c r="E47" s="150">
        <f>G47*0.05</f>
        <v>1830</v>
      </c>
      <c r="F47" t="s">
        <v>27</v>
      </c>
      <c r="G47" s="151">
        <v>36600</v>
      </c>
      <c r="I47" t="s">
        <v>343</v>
      </c>
      <c r="J47">
        <v>46</v>
      </c>
    </row>
    <row r="48" spans="1:10" x14ac:dyDescent="0.55000000000000004">
      <c r="A48" s="1" t="str">
        <f t="shared" si="0"/>
        <v>⑤介護施設等の合築・併設支援認知症対応型デイサービスセンター</v>
      </c>
      <c r="B48" s="1" t="s">
        <v>153</v>
      </c>
      <c r="C48" s="1" t="s">
        <v>34</v>
      </c>
      <c r="E48" s="150">
        <f t="shared" si="1"/>
        <v>650</v>
      </c>
      <c r="F48" t="s">
        <v>27</v>
      </c>
      <c r="G48" s="151">
        <v>13000</v>
      </c>
      <c r="I48" t="s">
        <v>344</v>
      </c>
      <c r="J48">
        <v>47</v>
      </c>
    </row>
    <row r="49" spans="1:10" x14ac:dyDescent="0.55000000000000004">
      <c r="A49" s="1" t="str">
        <f t="shared" si="0"/>
        <v>⑤介護施設等の合築・併設支援介護予防拠点</v>
      </c>
      <c r="B49" s="1" t="s">
        <v>153</v>
      </c>
      <c r="C49" s="1" t="s">
        <v>35</v>
      </c>
      <c r="E49" s="150">
        <f t="shared" si="1"/>
        <v>485.5</v>
      </c>
      <c r="F49" t="s">
        <v>27</v>
      </c>
      <c r="G49" s="151">
        <v>9710</v>
      </c>
      <c r="I49" t="s">
        <v>345</v>
      </c>
      <c r="J49">
        <v>48</v>
      </c>
    </row>
    <row r="50" spans="1:10" x14ac:dyDescent="0.55000000000000004">
      <c r="A50" s="1" t="str">
        <f t="shared" si="0"/>
        <v>⑤介護施設等の合築・併設支援地域包括支援センター</v>
      </c>
      <c r="B50" s="1" t="s">
        <v>153</v>
      </c>
      <c r="C50" s="1" t="s">
        <v>18</v>
      </c>
      <c r="E50" s="150">
        <f t="shared" si="1"/>
        <v>65</v>
      </c>
      <c r="F50" t="s">
        <v>27</v>
      </c>
      <c r="G50" s="151">
        <v>1300</v>
      </c>
      <c r="I50" t="s">
        <v>346</v>
      </c>
      <c r="J50">
        <v>49</v>
      </c>
    </row>
    <row r="51" spans="1:10" x14ac:dyDescent="0.55000000000000004">
      <c r="A51" s="1" t="str">
        <f t="shared" si="0"/>
        <v>⑤介護施設等の合築・併設支援生活支援ハウス</v>
      </c>
      <c r="B51" s="1" t="s">
        <v>153</v>
      </c>
      <c r="C51" s="1" t="s">
        <v>36</v>
      </c>
      <c r="E51" s="150">
        <f t="shared" si="1"/>
        <v>1945</v>
      </c>
      <c r="F51" t="s">
        <v>27</v>
      </c>
      <c r="G51" s="150">
        <v>38900</v>
      </c>
      <c r="I51" t="s">
        <v>347</v>
      </c>
      <c r="J51">
        <v>50</v>
      </c>
    </row>
    <row r="52" spans="1:10" x14ac:dyDescent="0.55000000000000004">
      <c r="A52" s="1" t="str">
        <f t="shared" si="0"/>
        <v>⑤介護施設等の合築・併設支援緊急ショートステイ</v>
      </c>
      <c r="B52" s="1" t="s">
        <v>153</v>
      </c>
      <c r="C52" s="1" t="s">
        <v>22</v>
      </c>
      <c r="E52" s="150">
        <f t="shared" si="1"/>
        <v>65</v>
      </c>
      <c r="F52" t="s">
        <v>26</v>
      </c>
      <c r="G52" s="151">
        <v>1300</v>
      </c>
      <c r="I52" t="s">
        <v>348</v>
      </c>
      <c r="J52">
        <v>51</v>
      </c>
    </row>
    <row r="53" spans="1:10" x14ac:dyDescent="0.55000000000000004">
      <c r="A53" s="1" t="str">
        <f t="shared" si="0"/>
        <v>⑤介護施設等の合築・併設支援施設内保育施設</v>
      </c>
      <c r="B53" s="1" t="s">
        <v>153</v>
      </c>
      <c r="C53" s="1" t="s">
        <v>20</v>
      </c>
      <c r="E53" s="150">
        <f t="shared" si="1"/>
        <v>650</v>
      </c>
      <c r="F53" t="s">
        <v>27</v>
      </c>
      <c r="G53" s="151">
        <v>13000</v>
      </c>
      <c r="I53" t="s">
        <v>349</v>
      </c>
      <c r="J53">
        <v>52</v>
      </c>
    </row>
    <row r="54" spans="1:10" x14ac:dyDescent="0.55000000000000004">
      <c r="A54" s="1" t="str">
        <f t="shared" si="0"/>
        <v>⑤介護施設等の合築・併設支援介護付きホーム(定員29人以下)</v>
      </c>
      <c r="B54" s="1" t="s">
        <v>153</v>
      </c>
      <c r="C54" s="1" t="s">
        <v>37</v>
      </c>
      <c r="E54" s="150">
        <f t="shared" si="1"/>
        <v>244</v>
      </c>
      <c r="F54" t="s">
        <v>26</v>
      </c>
      <c r="G54" s="151">
        <v>4880</v>
      </c>
      <c r="I54" t="s">
        <v>350</v>
      </c>
      <c r="J54">
        <v>53</v>
      </c>
    </row>
    <row r="55" spans="1:10" x14ac:dyDescent="0.55000000000000004">
      <c r="A55" s="1" t="str">
        <f t="shared" si="0"/>
        <v>⑥空き家を活用した整備支援認知症高齢者グループホーム</v>
      </c>
      <c r="B55" s="1" t="s">
        <v>38</v>
      </c>
      <c r="C55" s="1" t="s">
        <v>39</v>
      </c>
      <c r="E55" s="150">
        <v>9710</v>
      </c>
      <c r="F55" t="s">
        <v>27</v>
      </c>
      <c r="I55" t="s">
        <v>351</v>
      </c>
      <c r="J55">
        <v>54</v>
      </c>
    </row>
    <row r="56" spans="1:10" x14ac:dyDescent="0.55000000000000004">
      <c r="A56" s="1" t="str">
        <f t="shared" si="0"/>
        <v>⑥空き家を活用した整備支援小規模多機能型居宅介護事業所</v>
      </c>
      <c r="B56" s="1" t="s">
        <v>38</v>
      </c>
      <c r="C56" s="1" t="s">
        <v>32</v>
      </c>
      <c r="E56" s="150">
        <v>9710</v>
      </c>
      <c r="F56" t="s">
        <v>27</v>
      </c>
    </row>
    <row r="57" spans="1:10" x14ac:dyDescent="0.55000000000000004">
      <c r="A57" s="1" t="str">
        <f t="shared" si="0"/>
        <v>⑥空き家を活用した整備支援看護小規模多機能型居宅介護事業所</v>
      </c>
      <c r="B57" s="1" t="s">
        <v>38</v>
      </c>
      <c r="C57" s="1" t="s">
        <v>33</v>
      </c>
      <c r="E57" s="150">
        <v>9710</v>
      </c>
      <c r="F57" t="s">
        <v>27</v>
      </c>
    </row>
    <row r="58" spans="1:10" x14ac:dyDescent="0.55000000000000004">
      <c r="A58" s="1" t="str">
        <f t="shared" si="0"/>
        <v>⑥空き家を活用した整備支援認知症対応型デイサービスセンター</v>
      </c>
      <c r="B58" s="1" t="s">
        <v>38</v>
      </c>
      <c r="C58" s="1" t="s">
        <v>34</v>
      </c>
      <c r="E58" s="150">
        <v>9710</v>
      </c>
      <c r="F58" t="s">
        <v>27</v>
      </c>
    </row>
    <row r="59" spans="1:10" x14ac:dyDescent="0.55000000000000004">
      <c r="A59" s="1" t="str">
        <f t="shared" si="0"/>
        <v>⑦_①既存の特別養護老人ホーム等のユニット化改修支援_個室→ユニット介護老人福祉施設(定員30人以上)</v>
      </c>
      <c r="B59" s="1" t="s">
        <v>248</v>
      </c>
      <c r="C59" s="1" t="s">
        <v>44</v>
      </c>
      <c r="E59" s="150">
        <v>1300</v>
      </c>
      <c r="F59" t="s">
        <v>53</v>
      </c>
    </row>
    <row r="60" spans="1:10" x14ac:dyDescent="0.55000000000000004">
      <c r="A60" s="1" t="str">
        <f t="shared" si="0"/>
        <v>⑦_①既存の特別養護老人ホーム等のユニット化改修支援_個室→ユニット地域密着型介護老人福祉施設</v>
      </c>
      <c r="B60" s="1" t="s">
        <v>248</v>
      </c>
      <c r="C60" s="1" t="s">
        <v>45</v>
      </c>
      <c r="E60" s="150">
        <v>1300</v>
      </c>
      <c r="F60" t="s">
        <v>53</v>
      </c>
    </row>
    <row r="61" spans="1:10" x14ac:dyDescent="0.55000000000000004">
      <c r="A61" s="1" t="str">
        <f t="shared" ref="A61:A62" si="2">B61&amp;C61</f>
        <v>⑦_①既存の特別養護老人ホーム等のユニット化改修支援_個室→ユニット介護老人保健施設（定員30人以上）</v>
      </c>
      <c r="B61" s="1" t="s">
        <v>248</v>
      </c>
      <c r="C61" s="1" t="s">
        <v>5</v>
      </c>
      <c r="E61" s="150">
        <v>1300</v>
      </c>
      <c r="F61" t="s">
        <v>53</v>
      </c>
    </row>
    <row r="62" spans="1:10" x14ac:dyDescent="0.55000000000000004">
      <c r="A62" s="1" t="str">
        <f t="shared" si="2"/>
        <v>⑦_①既存の特別養護老人ホーム等のユニット化改修支援_個室→ユニット介護老人保健施設（定員29人以下）</v>
      </c>
      <c r="B62" s="1" t="s">
        <v>248</v>
      </c>
      <c r="C62" s="1" t="s">
        <v>6</v>
      </c>
      <c r="E62" s="150">
        <v>1300</v>
      </c>
      <c r="F62" t="s">
        <v>53</v>
      </c>
    </row>
    <row r="63" spans="1:10" x14ac:dyDescent="0.55000000000000004">
      <c r="A63" s="1" t="str">
        <f t="shared" ref="A63:A64" si="3">B63&amp;C63</f>
        <v>⑦_①既存の特別養護老人ホーム等のユニット化改修支援_個室→ユニット介護医療院（定員30人以上）</v>
      </c>
      <c r="B63" s="1" t="s">
        <v>248</v>
      </c>
      <c r="C63" s="1" t="s">
        <v>9</v>
      </c>
      <c r="E63" s="150">
        <v>1300</v>
      </c>
      <c r="F63" t="s">
        <v>53</v>
      </c>
    </row>
    <row r="64" spans="1:10" x14ac:dyDescent="0.55000000000000004">
      <c r="A64" s="1" t="str">
        <f t="shared" si="3"/>
        <v>⑦_①既存の特別養護老人ホーム等のユニット化改修支援_個室→ユニット介護医療院（定員29人以下）</v>
      </c>
      <c r="B64" s="1" t="s">
        <v>248</v>
      </c>
      <c r="C64" s="1" t="s">
        <v>10</v>
      </c>
      <c r="E64" s="150">
        <v>1300</v>
      </c>
      <c r="F64" t="s">
        <v>53</v>
      </c>
    </row>
    <row r="65" spans="1:6" x14ac:dyDescent="0.55000000000000004">
      <c r="A65" s="1" t="str">
        <f t="shared" ref="A65:A68" si="4">B65&amp;C65</f>
        <v>⑦_①既存の特別養護老人ホーム等のユニット化改修支援_多床室→ユニット介護老人福祉施設(定員30人以上)</v>
      </c>
      <c r="B65" s="1" t="s">
        <v>249</v>
      </c>
      <c r="C65" s="1" t="s">
        <v>44</v>
      </c>
      <c r="E65" s="150">
        <v>2600</v>
      </c>
      <c r="F65" t="s">
        <v>53</v>
      </c>
    </row>
    <row r="66" spans="1:6" x14ac:dyDescent="0.55000000000000004">
      <c r="A66" s="1" t="str">
        <f t="shared" si="4"/>
        <v>⑦_①既存の特別養護老人ホーム等のユニット化改修支援_多床室→ユニット地域密着型介護老人福祉施設</v>
      </c>
      <c r="B66" s="1" t="s">
        <v>249</v>
      </c>
      <c r="C66" s="1" t="s">
        <v>45</v>
      </c>
      <c r="E66" s="150">
        <v>2600</v>
      </c>
      <c r="F66" t="s">
        <v>53</v>
      </c>
    </row>
    <row r="67" spans="1:6" x14ac:dyDescent="0.55000000000000004">
      <c r="A67" s="1" t="str">
        <f t="shared" si="4"/>
        <v>⑦_①既存の特別養護老人ホーム等のユニット化改修支援_多床室→ユニット介護老人保健施設（定員30人以上）</v>
      </c>
      <c r="B67" s="1" t="s">
        <v>249</v>
      </c>
      <c r="C67" s="1" t="s">
        <v>5</v>
      </c>
      <c r="E67" s="150">
        <v>2600</v>
      </c>
      <c r="F67" t="s">
        <v>53</v>
      </c>
    </row>
    <row r="68" spans="1:6" x14ac:dyDescent="0.55000000000000004">
      <c r="A68" s="1" t="str">
        <f t="shared" si="4"/>
        <v>⑦_①既存の特別養護老人ホーム等のユニット化改修支援_多床室→ユニット介護老人保健施設（定員29人以下）</v>
      </c>
      <c r="B68" s="1" t="s">
        <v>249</v>
      </c>
      <c r="C68" s="1" t="s">
        <v>6</v>
      </c>
      <c r="E68" s="150">
        <v>2600</v>
      </c>
      <c r="F68" t="s">
        <v>53</v>
      </c>
    </row>
    <row r="69" spans="1:6" x14ac:dyDescent="0.55000000000000004">
      <c r="A69" s="1" t="str">
        <f t="shared" ref="A69:A70" si="5">B69&amp;C69</f>
        <v>⑦_①既存の特別養護老人ホーム等のユニット化改修支援_多床室→ユニット介護医療院（定員30人以上）</v>
      </c>
      <c r="B69" s="1" t="s">
        <v>249</v>
      </c>
      <c r="C69" s="1" t="s">
        <v>9</v>
      </c>
      <c r="E69" s="150">
        <v>2600</v>
      </c>
      <c r="F69" t="s">
        <v>53</v>
      </c>
    </row>
    <row r="70" spans="1:6" x14ac:dyDescent="0.55000000000000004">
      <c r="A70" s="1" t="str">
        <f t="shared" si="5"/>
        <v>⑦_①既存の特別養護老人ホーム等のユニット化改修支援_多床室→ユニット介護医療院（定員29人以下）</v>
      </c>
      <c r="B70" s="1" t="s">
        <v>249</v>
      </c>
      <c r="C70" s="1" t="s">
        <v>10</v>
      </c>
      <c r="E70" s="150">
        <v>2600</v>
      </c>
      <c r="F70" t="s">
        <v>53</v>
      </c>
    </row>
    <row r="71" spans="1:6" x14ac:dyDescent="0.55000000000000004">
      <c r="A71" s="1" t="str">
        <f t="shared" ref="A71" si="6">B71&amp;C71</f>
        <v>⑦_②既存の特養及び併設されるショートステイ多床室のプライバシー保護のための改修支援介護老人福祉施設(定員30人以上)及び併設されるショートステイ居室</v>
      </c>
      <c r="B71" s="1" t="s">
        <v>40</v>
      </c>
      <c r="C71" s="1" t="s">
        <v>1</v>
      </c>
      <c r="E71" s="150">
        <v>800</v>
      </c>
      <c r="F71" t="s">
        <v>53</v>
      </c>
    </row>
    <row r="72" spans="1:6" x14ac:dyDescent="0.55000000000000004">
      <c r="A72" s="1" t="str">
        <f t="shared" si="0"/>
        <v>⑦_②既存の特養及び併設されるショートステイ多床室のプライバシー保護のための改修支援地域密着型介護老人福祉施設及び併設されるショートステイ居室</v>
      </c>
      <c r="B72" s="1" t="s">
        <v>40</v>
      </c>
      <c r="C72" s="1" t="s">
        <v>30</v>
      </c>
      <c r="E72" s="150">
        <v>800</v>
      </c>
      <c r="F72" t="s">
        <v>53</v>
      </c>
    </row>
    <row r="73" spans="1:6" x14ac:dyDescent="0.55000000000000004">
      <c r="A73" s="1" t="str">
        <f t="shared" ref="A73:A131" si="7">B73&amp;C73</f>
        <v>⑦_④看取り環境の整備促進介護老人福祉施設(定員30人以上)</v>
      </c>
      <c r="B73" s="1" t="s">
        <v>41</v>
      </c>
      <c r="C73" s="1" t="s">
        <v>44</v>
      </c>
      <c r="E73" s="150">
        <v>3820</v>
      </c>
      <c r="F73" t="s">
        <v>359</v>
      </c>
    </row>
    <row r="74" spans="1:6" x14ac:dyDescent="0.55000000000000004">
      <c r="A74" s="1" t="str">
        <f t="shared" si="7"/>
        <v>⑦_④看取り環境の整備促進地域密着型介護老人福祉施設</v>
      </c>
      <c r="B74" s="1" t="s">
        <v>41</v>
      </c>
      <c r="C74" s="1" t="s">
        <v>45</v>
      </c>
      <c r="E74" s="150">
        <v>3820</v>
      </c>
      <c r="F74" t="s">
        <v>359</v>
      </c>
    </row>
    <row r="75" spans="1:6" x14ac:dyDescent="0.55000000000000004">
      <c r="A75" s="1" t="str">
        <f t="shared" si="7"/>
        <v>⑦_④看取り環境の整備促進介護老人保健施設（定員30人以上）</v>
      </c>
      <c r="B75" s="1" t="s">
        <v>41</v>
      </c>
      <c r="C75" s="1" t="s">
        <v>5</v>
      </c>
      <c r="E75" s="150">
        <v>3820</v>
      </c>
      <c r="F75" t="s">
        <v>359</v>
      </c>
    </row>
    <row r="76" spans="1:6" x14ac:dyDescent="0.55000000000000004">
      <c r="A76" s="1" t="str">
        <f t="shared" si="7"/>
        <v>⑦_④看取り環境の整備促進介護老人保健施設（定員29人以下）</v>
      </c>
      <c r="B76" s="1" t="s">
        <v>41</v>
      </c>
      <c r="C76" s="1" t="s">
        <v>6</v>
      </c>
      <c r="E76" s="150">
        <v>3820</v>
      </c>
      <c r="F76" t="s">
        <v>359</v>
      </c>
    </row>
    <row r="77" spans="1:6" x14ac:dyDescent="0.55000000000000004">
      <c r="A77" s="1" t="str">
        <f t="shared" ref="A77:A80" si="8">B77&amp;C77</f>
        <v>⑦_④看取り環境の整備促進介護医療院（定員30人以上）</v>
      </c>
      <c r="B77" s="1" t="s">
        <v>41</v>
      </c>
      <c r="C77" s="1" t="s">
        <v>9</v>
      </c>
      <c r="E77" s="150">
        <v>3820</v>
      </c>
      <c r="F77" t="s">
        <v>359</v>
      </c>
    </row>
    <row r="78" spans="1:6" x14ac:dyDescent="0.55000000000000004">
      <c r="A78" s="1" t="str">
        <f t="shared" si="8"/>
        <v>⑦_④看取り環境の整備促進介護医療院（定員29人以下）</v>
      </c>
      <c r="B78" s="1" t="s">
        <v>41</v>
      </c>
      <c r="C78" s="1" t="s">
        <v>10</v>
      </c>
      <c r="E78" s="150">
        <v>3820</v>
      </c>
      <c r="F78" t="s">
        <v>359</v>
      </c>
    </row>
    <row r="79" spans="1:6" x14ac:dyDescent="0.55000000000000004">
      <c r="A79" s="1" t="str">
        <f t="shared" si="8"/>
        <v>⑦_④看取り環境の整備促進養護老人ホーム（定員30人以上）</v>
      </c>
      <c r="B79" s="1" t="s">
        <v>41</v>
      </c>
      <c r="C79" s="1" t="s">
        <v>147</v>
      </c>
      <c r="E79" s="150">
        <v>3820</v>
      </c>
      <c r="F79" t="s">
        <v>359</v>
      </c>
    </row>
    <row r="80" spans="1:6" x14ac:dyDescent="0.55000000000000004">
      <c r="A80" s="1" t="str">
        <f t="shared" si="8"/>
        <v>⑦_④看取り環境の整備促進養護老人ホーム（定員29人以下）</v>
      </c>
      <c r="B80" s="1" t="s">
        <v>41</v>
      </c>
      <c r="C80" s="1" t="s">
        <v>148</v>
      </c>
      <c r="E80" s="150">
        <v>3820</v>
      </c>
      <c r="F80" t="s">
        <v>359</v>
      </c>
    </row>
    <row r="81" spans="1:6" x14ac:dyDescent="0.55000000000000004">
      <c r="A81" s="1" t="str">
        <f t="shared" ref="A81:A84" si="9">B81&amp;C81</f>
        <v>⑦_④看取り環境の整備促進軽費老人ホーム（定員30人以上）</v>
      </c>
      <c r="B81" s="1" t="s">
        <v>41</v>
      </c>
      <c r="C81" s="1" t="s">
        <v>46</v>
      </c>
      <c r="E81" s="150">
        <v>3820</v>
      </c>
      <c r="F81" t="s">
        <v>359</v>
      </c>
    </row>
    <row r="82" spans="1:6" x14ac:dyDescent="0.55000000000000004">
      <c r="A82" s="1" t="str">
        <f t="shared" si="9"/>
        <v>⑦_④看取り環境の整備促進軽費老人ホーム（定員29人以下）</v>
      </c>
      <c r="B82" s="1" t="s">
        <v>41</v>
      </c>
      <c r="C82" s="1" t="s">
        <v>149</v>
      </c>
      <c r="E82" s="150">
        <v>3820</v>
      </c>
      <c r="F82" t="s">
        <v>359</v>
      </c>
    </row>
    <row r="83" spans="1:6" x14ac:dyDescent="0.55000000000000004">
      <c r="A83" s="1" t="str">
        <f t="shared" si="9"/>
        <v>⑦_④看取り環境の整備促進認知症高齢者グループホーム</v>
      </c>
      <c r="B83" s="1" t="s">
        <v>41</v>
      </c>
      <c r="C83" s="1" t="s">
        <v>15</v>
      </c>
      <c r="E83" s="150">
        <v>3820</v>
      </c>
      <c r="F83" t="s">
        <v>359</v>
      </c>
    </row>
    <row r="84" spans="1:6" x14ac:dyDescent="0.55000000000000004">
      <c r="A84" s="1" t="str">
        <f t="shared" si="9"/>
        <v>⑦_④看取り環境の整備促進小規模多機能型居宅介護事業所</v>
      </c>
      <c r="B84" s="1" t="s">
        <v>41</v>
      </c>
      <c r="C84" s="1" t="s">
        <v>13</v>
      </c>
      <c r="E84" s="150">
        <v>3820</v>
      </c>
      <c r="F84" t="s">
        <v>359</v>
      </c>
    </row>
    <row r="85" spans="1:6" x14ac:dyDescent="0.55000000000000004">
      <c r="A85" s="1" t="str">
        <f t="shared" si="7"/>
        <v>⑦_④看取り環境の整備促進看護小規模多機能型居宅介護事業所</v>
      </c>
      <c r="B85" s="1" t="s">
        <v>41</v>
      </c>
      <c r="C85" s="1" t="s">
        <v>16</v>
      </c>
      <c r="E85" s="150">
        <v>3820</v>
      </c>
      <c r="F85" t="s">
        <v>359</v>
      </c>
    </row>
    <row r="86" spans="1:6" x14ac:dyDescent="0.55000000000000004">
      <c r="A86" s="1" t="str">
        <f t="shared" ref="A86" si="10">B86&amp;C86</f>
        <v>⑦_④看取り環境の整備促進介護付きホーム(定員30人以上)</v>
      </c>
      <c r="B86" s="1" t="s">
        <v>41</v>
      </c>
      <c r="C86" s="1" t="s">
        <v>23</v>
      </c>
      <c r="E86" s="150">
        <v>3820</v>
      </c>
      <c r="F86" t="s">
        <v>359</v>
      </c>
    </row>
    <row r="87" spans="1:6" x14ac:dyDescent="0.55000000000000004">
      <c r="A87" s="1" t="str">
        <f t="shared" ref="A87:A89" si="11">B87&amp;C87</f>
        <v>⑦_④看取り環境の整備促進介護付きホーム(定員29人以下)</v>
      </c>
      <c r="B87" s="1" t="s">
        <v>41</v>
      </c>
      <c r="C87" s="1" t="s">
        <v>24</v>
      </c>
      <c r="E87" s="150">
        <v>3820</v>
      </c>
      <c r="F87" t="s">
        <v>359</v>
      </c>
    </row>
    <row r="88" spans="1:6" x14ac:dyDescent="0.55000000000000004">
      <c r="A88" s="1" t="str">
        <f t="shared" si="11"/>
        <v>⑦_⑤共生型サービス事業所の整備促進通所介護事業所</v>
      </c>
      <c r="B88" s="1" t="s">
        <v>42</v>
      </c>
      <c r="C88" s="1" t="s">
        <v>123</v>
      </c>
      <c r="E88" s="150">
        <v>1130</v>
      </c>
      <c r="F88" t="s">
        <v>360</v>
      </c>
    </row>
    <row r="89" spans="1:6" x14ac:dyDescent="0.55000000000000004">
      <c r="A89" s="1" t="str">
        <f t="shared" si="11"/>
        <v>⑦_⑤共生型サービス事業所の整備促進地域密着型通所介護事業所</v>
      </c>
      <c r="B89" s="1" t="s">
        <v>42</v>
      </c>
      <c r="C89" s="1" t="s">
        <v>150</v>
      </c>
      <c r="E89" s="150">
        <v>1130</v>
      </c>
      <c r="F89" t="s">
        <v>360</v>
      </c>
    </row>
    <row r="90" spans="1:6" x14ac:dyDescent="0.55000000000000004">
      <c r="A90" s="1" t="str">
        <f t="shared" ref="A90:A91" si="12">B90&amp;C90</f>
        <v>⑦_⑤共生型サービス事業所の整備促進短期入所生活介護事業所（定員30人以上）</v>
      </c>
      <c r="B90" s="1" t="s">
        <v>42</v>
      </c>
      <c r="C90" s="1" t="s">
        <v>151</v>
      </c>
      <c r="E90" s="150">
        <v>1130</v>
      </c>
      <c r="F90" t="s">
        <v>360</v>
      </c>
    </row>
    <row r="91" spans="1:6" x14ac:dyDescent="0.55000000000000004">
      <c r="A91" s="1" t="str">
        <f t="shared" si="12"/>
        <v>⑦_⑤共生型サービス事業所の整備促進短期入所生活介護事業所（定員29人以下）</v>
      </c>
      <c r="B91" s="1" t="s">
        <v>42</v>
      </c>
      <c r="C91" s="1" t="s">
        <v>152</v>
      </c>
      <c r="E91" s="150">
        <v>1130</v>
      </c>
      <c r="F91" t="s">
        <v>360</v>
      </c>
    </row>
    <row r="92" spans="1:6" x14ac:dyDescent="0.55000000000000004">
      <c r="A92" s="1" t="str">
        <f t="shared" ref="A92:A93" si="13">B92&amp;C92</f>
        <v>⑦_⑤共生型サービス事業所の整備促進小規模多機能型居宅介護事業所</v>
      </c>
      <c r="B92" s="1" t="s">
        <v>42</v>
      </c>
      <c r="C92" s="1" t="s">
        <v>32</v>
      </c>
      <c r="E92" s="150">
        <v>1130</v>
      </c>
      <c r="F92" t="s">
        <v>360</v>
      </c>
    </row>
    <row r="93" spans="1:6" x14ac:dyDescent="0.55000000000000004">
      <c r="A93" s="1" t="str">
        <f t="shared" si="13"/>
        <v>⑦_⑤共生型サービス事業所の整備促進看護小規模多機能型居宅介護事業所</v>
      </c>
      <c r="B93" s="1" t="s">
        <v>42</v>
      </c>
      <c r="C93" s="1" t="s">
        <v>33</v>
      </c>
      <c r="E93" s="150">
        <v>1130</v>
      </c>
      <c r="F93" t="s">
        <v>360</v>
      </c>
    </row>
    <row r="94" spans="1:6" x14ac:dyDescent="0.55000000000000004">
      <c r="A94" s="1" t="str">
        <f t="shared" si="7"/>
        <v>⑨介護施設等の創設を条件に行う広域型施設の大規模修繕・耐震化介護老人福祉施設(定員30人以上)</v>
      </c>
      <c r="B94" s="1" t="s">
        <v>43</v>
      </c>
      <c r="C94" s="1" t="s">
        <v>44</v>
      </c>
      <c r="E94" s="150">
        <v>1230</v>
      </c>
      <c r="F94" t="s">
        <v>28</v>
      </c>
    </row>
    <row r="95" spans="1:6" x14ac:dyDescent="0.55000000000000004">
      <c r="A95" s="1" t="str">
        <f t="shared" si="7"/>
        <v>⑨介護施設等の創設を条件に行う広域型施設の大規模修繕・耐震化養護老人ホーム（定員30人以上）</v>
      </c>
      <c r="B95" s="1" t="s">
        <v>43</v>
      </c>
      <c r="C95" s="1" t="s">
        <v>3</v>
      </c>
      <c r="E95" s="150">
        <v>1230</v>
      </c>
      <c r="F95" t="s">
        <v>47</v>
      </c>
    </row>
    <row r="96" spans="1:6" x14ac:dyDescent="0.55000000000000004">
      <c r="A96" s="1" t="str">
        <f t="shared" si="7"/>
        <v>⑨介護施設等の創設を条件に行う広域型施設の大規模修繕・耐震化介護老人保健施設（定員30人以上）</v>
      </c>
      <c r="B96" s="1" t="s">
        <v>43</v>
      </c>
      <c r="C96" s="1" t="s">
        <v>5</v>
      </c>
      <c r="E96" s="150">
        <v>1230</v>
      </c>
      <c r="F96" t="s">
        <v>47</v>
      </c>
    </row>
    <row r="97" spans="1:6" x14ac:dyDescent="0.55000000000000004">
      <c r="A97" s="1" t="str">
        <f t="shared" si="7"/>
        <v>⑨介護施設等の創設を条件に行う広域型施設の大規模修繕・耐震化軽費老人ホーム（定員30人以上）</v>
      </c>
      <c r="B97" s="1" t="s">
        <v>43</v>
      </c>
      <c r="C97" s="1" t="s">
        <v>46</v>
      </c>
      <c r="E97" s="150">
        <v>1230</v>
      </c>
      <c r="F97" t="s">
        <v>47</v>
      </c>
    </row>
    <row r="98" spans="1:6" x14ac:dyDescent="0.55000000000000004">
      <c r="A98" s="1" t="str">
        <f t="shared" si="7"/>
        <v>⑨介護施設等の創設を条件に行う広域型施設の大規模修繕・耐震化介護医療院（定員30人以上）</v>
      </c>
      <c r="B98" s="1" t="s">
        <v>43</v>
      </c>
      <c r="C98" s="1" t="s">
        <v>9</v>
      </c>
      <c r="E98" s="150">
        <v>1230</v>
      </c>
      <c r="F98" t="s">
        <v>47</v>
      </c>
    </row>
    <row r="99" spans="1:6" x14ac:dyDescent="0.55000000000000004">
      <c r="A99" s="1" t="str">
        <f t="shared" si="7"/>
        <v>⑩大規模修繕の際にあわせて行う介護ロボット・ICTの導入支援介護老人福祉施設(定員30人以上)及び併設されるショートステイ居室</v>
      </c>
      <c r="B99" s="1" t="s">
        <v>48</v>
      </c>
      <c r="C99" s="1" t="s">
        <v>274</v>
      </c>
      <c r="E99" s="150">
        <v>458</v>
      </c>
      <c r="F99" t="s">
        <v>28</v>
      </c>
    </row>
    <row r="100" spans="1:6" x14ac:dyDescent="0.55000000000000004">
      <c r="A100" s="1" t="str">
        <f t="shared" si="7"/>
        <v>⑩大規模修繕の際にあわせて行う介護ロボット・ICTの導入支援地域密着型介護老人福祉施設及び併設されるショートステイ居室</v>
      </c>
      <c r="B100" s="1" t="s">
        <v>48</v>
      </c>
      <c r="C100" s="1" t="s">
        <v>275</v>
      </c>
      <c r="E100" s="150">
        <v>458</v>
      </c>
      <c r="F100" t="s">
        <v>28</v>
      </c>
    </row>
    <row r="101" spans="1:6" x14ac:dyDescent="0.55000000000000004">
      <c r="A101" s="1" t="str">
        <f t="shared" si="7"/>
        <v>⑩大規模修繕の際にあわせて行う介護ロボット・ICTの導入支援養護老人ホーム（定員30人以上）</v>
      </c>
      <c r="B101" s="1" t="s">
        <v>48</v>
      </c>
      <c r="C101" s="1" t="s">
        <v>3</v>
      </c>
      <c r="E101" s="150">
        <v>458</v>
      </c>
      <c r="F101" t="s">
        <v>28</v>
      </c>
    </row>
    <row r="102" spans="1:6" x14ac:dyDescent="0.55000000000000004">
      <c r="A102" s="1" t="str">
        <f t="shared" si="7"/>
        <v>⑩大規模修繕の際にあわせて行う介護ロボット・ICTの導入支援養護老人ホーム（定員29人以下）</v>
      </c>
      <c r="B102" s="1" t="s">
        <v>48</v>
      </c>
      <c r="C102" s="1" t="s">
        <v>4</v>
      </c>
      <c r="E102" s="150">
        <v>229</v>
      </c>
      <c r="F102" t="s">
        <v>28</v>
      </c>
    </row>
    <row r="103" spans="1:6" x14ac:dyDescent="0.55000000000000004">
      <c r="A103" s="1" t="str">
        <f t="shared" si="7"/>
        <v>⑩大規模修繕の際にあわせて行う介護ロボット・ICTの導入支援介護老人保健施設（定員30人以上）</v>
      </c>
      <c r="B103" s="1" t="s">
        <v>48</v>
      </c>
      <c r="C103" s="1" t="s">
        <v>5</v>
      </c>
      <c r="E103" s="150">
        <v>458</v>
      </c>
      <c r="F103" t="s">
        <v>28</v>
      </c>
    </row>
    <row r="104" spans="1:6" x14ac:dyDescent="0.55000000000000004">
      <c r="A104" s="1" t="str">
        <f t="shared" si="7"/>
        <v>⑩大規模修繕の際にあわせて行う介護ロボット・ICTの導入支援介護老人保健施設（定員29人以下）</v>
      </c>
      <c r="B104" s="1" t="s">
        <v>48</v>
      </c>
      <c r="C104" s="1" t="s">
        <v>6</v>
      </c>
      <c r="E104" s="150">
        <v>458</v>
      </c>
      <c r="F104" t="s">
        <v>28</v>
      </c>
    </row>
    <row r="105" spans="1:6" x14ac:dyDescent="0.55000000000000004">
      <c r="A105" s="1" t="str">
        <f t="shared" si="7"/>
        <v>⑩大規模修繕の際にあわせて行う介護ロボット・ICTの導入支援ケアハウス（定員30人以上）</v>
      </c>
      <c r="B105" s="1" t="s">
        <v>48</v>
      </c>
      <c r="C105" s="1" t="s">
        <v>7</v>
      </c>
      <c r="E105" s="150">
        <v>458</v>
      </c>
      <c r="F105" t="s">
        <v>28</v>
      </c>
    </row>
    <row r="106" spans="1:6" x14ac:dyDescent="0.55000000000000004">
      <c r="A106" s="1" t="str">
        <f t="shared" si="7"/>
        <v>⑩大規模修繕の際にあわせて行う介護ロボット・ICTの導入支援ケアハウス（定員29人以下）</v>
      </c>
      <c r="B106" s="1" t="s">
        <v>48</v>
      </c>
      <c r="C106" s="1" t="s">
        <v>8</v>
      </c>
      <c r="E106" s="150">
        <v>458</v>
      </c>
      <c r="F106" t="s">
        <v>28</v>
      </c>
    </row>
    <row r="107" spans="1:6" x14ac:dyDescent="0.55000000000000004">
      <c r="A107" s="1" t="str">
        <f t="shared" si="7"/>
        <v>⑩大規模修繕の際にあわせて行う介護ロボット・ICTの導入支援介護医療院（定員30人以上）</v>
      </c>
      <c r="B107" s="1" t="s">
        <v>48</v>
      </c>
      <c r="C107" s="1" t="s">
        <v>9</v>
      </c>
      <c r="E107" s="150">
        <v>458</v>
      </c>
      <c r="F107" t="s">
        <v>28</v>
      </c>
    </row>
    <row r="108" spans="1:6" x14ac:dyDescent="0.55000000000000004">
      <c r="A108" s="1" t="str">
        <f t="shared" si="7"/>
        <v>⑩大規模修繕の際にあわせて行う介護ロボット・ICTの導入支援介護医療院（定員29人以下）</v>
      </c>
      <c r="B108" s="1" t="s">
        <v>48</v>
      </c>
      <c r="C108" s="1" t="s">
        <v>10</v>
      </c>
      <c r="E108" s="150">
        <v>458</v>
      </c>
      <c r="F108" t="s">
        <v>28</v>
      </c>
    </row>
    <row r="109" spans="1:6" x14ac:dyDescent="0.55000000000000004">
      <c r="A109" s="1" t="str">
        <f t="shared" si="7"/>
        <v>⑩大規模修繕の際にあわせて行う介護ロボット・ICTの導入支援都市型軽費老人ホーム</v>
      </c>
      <c r="B109" s="1" t="s">
        <v>48</v>
      </c>
      <c r="C109" s="1" t="s">
        <v>11</v>
      </c>
      <c r="E109" s="150">
        <v>229</v>
      </c>
      <c r="F109" t="s">
        <v>28</v>
      </c>
    </row>
    <row r="110" spans="1:6" x14ac:dyDescent="0.55000000000000004">
      <c r="A110" s="1" t="str">
        <f t="shared" si="7"/>
        <v>⑩大規模修繕の際にあわせて行う介護ロボット・ICTの導入支援定期巡回・随時対応型訪問介護看護事業所</v>
      </c>
      <c r="B110" s="1" t="s">
        <v>48</v>
      </c>
      <c r="C110" s="1" t="s">
        <v>12</v>
      </c>
      <c r="E110" s="150">
        <v>7630</v>
      </c>
      <c r="F110" t="s">
        <v>27</v>
      </c>
    </row>
    <row r="111" spans="1:6" x14ac:dyDescent="0.55000000000000004">
      <c r="A111" s="1" t="str">
        <f t="shared" si="7"/>
        <v>⑩大規模修繕の際にあわせて行う介護ロボット・ICTの導入支援小規模多機能型居宅介護事業所</v>
      </c>
      <c r="B111" s="1" t="s">
        <v>48</v>
      </c>
      <c r="C111" s="1" t="s">
        <v>13</v>
      </c>
      <c r="E111" s="150">
        <v>458</v>
      </c>
      <c r="F111" t="s">
        <v>29</v>
      </c>
    </row>
    <row r="112" spans="1:6" x14ac:dyDescent="0.55000000000000004">
      <c r="A112" s="1" t="str">
        <f t="shared" si="7"/>
        <v>⑩大規模修繕の際にあわせて行う介護ロボット・ICTの導入支援認知症高齢者グループホーム</v>
      </c>
      <c r="B112" s="1" t="s">
        <v>48</v>
      </c>
      <c r="C112" s="1" t="s">
        <v>15</v>
      </c>
      <c r="E112" s="150">
        <v>458</v>
      </c>
      <c r="F112" t="s">
        <v>28</v>
      </c>
    </row>
    <row r="113" spans="1:6" x14ac:dyDescent="0.55000000000000004">
      <c r="A113" s="1" t="str">
        <f t="shared" si="7"/>
        <v>⑩大規模修繕の際にあわせて行う介護ロボット・ICTの導入支援看護小規模多機能型居宅介護事業所</v>
      </c>
      <c r="B113" s="1" t="s">
        <v>48</v>
      </c>
      <c r="C113" s="1" t="s">
        <v>16</v>
      </c>
      <c r="E113" s="150">
        <v>458</v>
      </c>
      <c r="F113" t="s">
        <v>29</v>
      </c>
    </row>
    <row r="114" spans="1:6" x14ac:dyDescent="0.55000000000000004">
      <c r="A114" s="1" t="str">
        <f t="shared" si="7"/>
        <v>⑩大規模修繕の際にあわせて行う介護ロボット・ICTの導入支援施設内保育施設</v>
      </c>
      <c r="B114" s="1" t="s">
        <v>48</v>
      </c>
      <c r="C114" s="1" t="s">
        <v>20</v>
      </c>
      <c r="E114" s="150">
        <v>2290</v>
      </c>
      <c r="F114" t="s">
        <v>27</v>
      </c>
    </row>
    <row r="115" spans="1:6" x14ac:dyDescent="0.55000000000000004">
      <c r="A115" s="1" t="str">
        <f t="shared" si="7"/>
        <v>⑩大規模修繕の際にあわせて行う介護ロボット・ICTの導入支援介護付きホーム(定員30人以上)</v>
      </c>
      <c r="B115" s="1" t="s">
        <v>48</v>
      </c>
      <c r="C115" s="1" t="s">
        <v>23</v>
      </c>
      <c r="E115" s="150">
        <v>458</v>
      </c>
      <c r="F115" t="s">
        <v>28</v>
      </c>
    </row>
    <row r="116" spans="1:6" x14ac:dyDescent="0.55000000000000004">
      <c r="A116" s="1" t="str">
        <f t="shared" si="7"/>
        <v>⑩大規模修繕の際にあわせて行う介護ロボット・ICTの導入支援介護付きホーム(定員29人以下)</v>
      </c>
      <c r="B116" s="1" t="s">
        <v>48</v>
      </c>
      <c r="C116" s="1" t="s">
        <v>24</v>
      </c>
      <c r="E116" s="150">
        <v>458</v>
      </c>
      <c r="F116" t="s">
        <v>28</v>
      </c>
    </row>
    <row r="117" spans="1:6" x14ac:dyDescent="0.55000000000000004">
      <c r="A117" s="1" t="str">
        <f t="shared" si="7"/>
        <v>⑪介護職員の宿舎施設整備介護老人福祉施設(定員30人以上)</v>
      </c>
      <c r="B117" s="1" t="s">
        <v>49</v>
      </c>
      <c r="C117" s="1" t="s">
        <v>44</v>
      </c>
      <c r="E117" s="50" t="s">
        <v>146</v>
      </c>
      <c r="F117" s="1" t="s">
        <v>145</v>
      </c>
    </row>
    <row r="118" spans="1:6" x14ac:dyDescent="0.55000000000000004">
      <c r="A118" s="1" t="str">
        <f t="shared" ref="A118:A130" si="14">B118&amp;C118</f>
        <v>⑪介護職員の宿舎施設整備地域密着型介護老人福祉施設</v>
      </c>
      <c r="B118" s="1" t="s">
        <v>49</v>
      </c>
      <c r="C118" s="1" t="s">
        <v>45</v>
      </c>
      <c r="E118" s="50" t="s">
        <v>146</v>
      </c>
      <c r="F118" s="1" t="s">
        <v>145</v>
      </c>
    </row>
    <row r="119" spans="1:6" x14ac:dyDescent="0.55000000000000004">
      <c r="A119" s="1" t="str">
        <f t="shared" si="14"/>
        <v>⑪介護職員の宿舎施設整備介護老人保健施設（定員30人以上）</v>
      </c>
      <c r="B119" s="1" t="s">
        <v>49</v>
      </c>
      <c r="C119" s="1" t="s">
        <v>5</v>
      </c>
      <c r="E119" s="50" t="s">
        <v>146</v>
      </c>
      <c r="F119" s="1" t="s">
        <v>145</v>
      </c>
    </row>
    <row r="120" spans="1:6" x14ac:dyDescent="0.55000000000000004">
      <c r="A120" s="1" t="str">
        <f t="shared" si="14"/>
        <v>⑪介護職員の宿舎施設整備介護老人保健施設（定員29人以下）</v>
      </c>
      <c r="B120" s="1" t="s">
        <v>49</v>
      </c>
      <c r="C120" s="1" t="s">
        <v>6</v>
      </c>
      <c r="E120" s="50" t="s">
        <v>364</v>
      </c>
      <c r="F120" s="1" t="s">
        <v>145</v>
      </c>
    </row>
    <row r="121" spans="1:6" x14ac:dyDescent="0.55000000000000004">
      <c r="A121" s="1" t="str">
        <f t="shared" si="14"/>
        <v>⑪介護職員の宿舎施設整備介護医療院（定員30人以上）</v>
      </c>
      <c r="B121" s="1" t="s">
        <v>49</v>
      </c>
      <c r="C121" s="1" t="s">
        <v>9</v>
      </c>
      <c r="E121" s="50" t="s">
        <v>146</v>
      </c>
      <c r="F121" s="1" t="s">
        <v>145</v>
      </c>
    </row>
    <row r="122" spans="1:6" x14ac:dyDescent="0.55000000000000004">
      <c r="A122" s="1" t="str">
        <f t="shared" si="14"/>
        <v>⑪介護職員の宿舎施設整備介護医療院（定員29人以下）</v>
      </c>
      <c r="B122" s="1" t="s">
        <v>49</v>
      </c>
      <c r="C122" s="1" t="s">
        <v>10</v>
      </c>
      <c r="E122" s="50" t="s">
        <v>146</v>
      </c>
      <c r="F122" s="1" t="s">
        <v>145</v>
      </c>
    </row>
    <row r="123" spans="1:6" x14ac:dyDescent="0.55000000000000004">
      <c r="A123" s="1" t="str">
        <f t="shared" si="14"/>
        <v>⑪介護職員の宿舎施設整備ケアハウス（定員30人以上）</v>
      </c>
      <c r="B123" s="1" t="s">
        <v>49</v>
      </c>
      <c r="C123" s="1" t="s">
        <v>355</v>
      </c>
      <c r="E123" s="50" t="s">
        <v>146</v>
      </c>
      <c r="F123" s="1" t="s">
        <v>145</v>
      </c>
    </row>
    <row r="124" spans="1:6" x14ac:dyDescent="0.55000000000000004">
      <c r="A124" s="1" t="str">
        <f t="shared" si="14"/>
        <v>⑪介護職員の宿舎施設整備ケアハウス（定員29人以下）</v>
      </c>
      <c r="B124" s="1" t="s">
        <v>49</v>
      </c>
      <c r="C124" s="1" t="s">
        <v>8</v>
      </c>
      <c r="E124" s="50" t="s">
        <v>146</v>
      </c>
      <c r="F124" s="1" t="s">
        <v>145</v>
      </c>
    </row>
    <row r="125" spans="1:6" x14ac:dyDescent="0.55000000000000004">
      <c r="A125" s="1" t="str">
        <f t="shared" si="14"/>
        <v>⑪介護職員の宿舎施設整備認知症高齢者グループホーム</v>
      </c>
      <c r="B125" s="1" t="s">
        <v>49</v>
      </c>
      <c r="C125" s="1" t="s">
        <v>15</v>
      </c>
      <c r="E125" s="50" t="s">
        <v>146</v>
      </c>
      <c r="F125" s="1" t="s">
        <v>145</v>
      </c>
    </row>
    <row r="126" spans="1:6" x14ac:dyDescent="0.55000000000000004">
      <c r="A126" s="1" t="str">
        <f t="shared" si="14"/>
        <v>⑪介護職員の宿舎施設整備小規模多機能型居宅介護事業所</v>
      </c>
      <c r="B126" s="1" t="s">
        <v>49</v>
      </c>
      <c r="C126" s="1" t="s">
        <v>13</v>
      </c>
      <c r="E126" s="50" t="s">
        <v>146</v>
      </c>
      <c r="F126" s="1" t="s">
        <v>145</v>
      </c>
    </row>
    <row r="127" spans="1:6" x14ac:dyDescent="0.55000000000000004">
      <c r="A127" s="1" t="str">
        <f t="shared" si="14"/>
        <v>⑪介護職員の宿舎施設整備定期巡回・随時対応型訪問介護看護事業所</v>
      </c>
      <c r="B127" s="1" t="s">
        <v>49</v>
      </c>
      <c r="C127" s="1" t="s">
        <v>12</v>
      </c>
      <c r="E127" s="50" t="s">
        <v>146</v>
      </c>
      <c r="F127" s="1" t="s">
        <v>145</v>
      </c>
    </row>
    <row r="128" spans="1:6" x14ac:dyDescent="0.55000000000000004">
      <c r="A128" s="1" t="str">
        <f t="shared" si="14"/>
        <v>⑪介護職員の宿舎施設整備看護小規模多機能型居宅介護事業所</v>
      </c>
      <c r="B128" s="1" t="s">
        <v>49</v>
      </c>
      <c r="C128" s="1" t="s">
        <v>16</v>
      </c>
      <c r="E128" s="50" t="s">
        <v>146</v>
      </c>
      <c r="F128" s="1" t="s">
        <v>145</v>
      </c>
    </row>
    <row r="129" spans="1:6" x14ac:dyDescent="0.55000000000000004">
      <c r="A129" s="1" t="str">
        <f t="shared" si="14"/>
        <v>⑪介護職員の宿舎施設整備介護付きホーム(定員30人以上)</v>
      </c>
      <c r="B129" s="1" t="s">
        <v>49</v>
      </c>
      <c r="C129" s="1" t="s">
        <v>356</v>
      </c>
      <c r="E129" s="50" t="s">
        <v>146</v>
      </c>
      <c r="F129" s="1" t="s">
        <v>145</v>
      </c>
    </row>
    <row r="130" spans="1:6" x14ac:dyDescent="0.55000000000000004">
      <c r="A130" s="1" t="str">
        <f t="shared" si="14"/>
        <v>⑪介護職員の宿舎施設整備介護付きホーム(定員29人以下)</v>
      </c>
      <c r="B130" s="1" t="s">
        <v>49</v>
      </c>
      <c r="C130" s="1" t="s">
        <v>24</v>
      </c>
      <c r="E130" s="50" t="s">
        <v>146</v>
      </c>
      <c r="F130" s="1" t="s">
        <v>145</v>
      </c>
    </row>
    <row r="131" spans="1:6" x14ac:dyDescent="0.55000000000000004">
      <c r="A131" s="1" t="str">
        <f t="shared" si="7"/>
        <v>⑫介護予防・健康づくりを行う介護予防拠点における防災意識啓発の取組支援介護予防拠点</v>
      </c>
      <c r="B131" s="1" t="s">
        <v>50</v>
      </c>
      <c r="C131" s="1" t="s">
        <v>35</v>
      </c>
      <c r="E131" s="150">
        <v>109</v>
      </c>
      <c r="F131" t="s">
        <v>51</v>
      </c>
    </row>
    <row r="132" spans="1:6" x14ac:dyDescent="0.55000000000000004">
      <c r="A132" s="1" t="str">
        <f>B132&amp;C132</f>
        <v>⑬介護施設等における簡易陰圧装置の設置に係る経費支援介護老人福祉施設(定員30人以上)</v>
      </c>
      <c r="B132" s="1" t="s">
        <v>277</v>
      </c>
      <c r="C132" s="1" t="s">
        <v>44</v>
      </c>
      <c r="E132" s="150">
        <v>3400</v>
      </c>
      <c r="F132" t="s">
        <v>52</v>
      </c>
    </row>
    <row r="133" spans="1:6" x14ac:dyDescent="0.55000000000000004">
      <c r="A133" s="1" t="str">
        <f t="shared" ref="A133:A147" si="15">B133&amp;C133</f>
        <v>⑬介護施設等における簡易陰圧装置の設置に係る経費支援介護老人福祉施設(定員30人以上)に併設されるショートステイ居室</v>
      </c>
      <c r="B133" s="1" t="s">
        <v>277</v>
      </c>
      <c r="C133" s="1" t="s">
        <v>90</v>
      </c>
      <c r="E133" s="150">
        <v>3400</v>
      </c>
      <c r="F133" t="s">
        <v>52</v>
      </c>
    </row>
    <row r="134" spans="1:6" x14ac:dyDescent="0.55000000000000004">
      <c r="A134" s="1" t="str">
        <f t="shared" si="15"/>
        <v>⑬介護施設等における簡易陰圧装置の設置に係る経費支援地域密着型介護老人福祉施設</v>
      </c>
      <c r="B134" s="1" t="s">
        <v>277</v>
      </c>
      <c r="C134" s="1" t="s">
        <v>45</v>
      </c>
      <c r="E134" s="150">
        <v>3400</v>
      </c>
      <c r="F134" t="s">
        <v>52</v>
      </c>
    </row>
    <row r="135" spans="1:6" x14ac:dyDescent="0.55000000000000004">
      <c r="A135" s="1" t="str">
        <f t="shared" si="15"/>
        <v>⑬介護施設等における簡易陰圧装置の設置に係る経費支援地域密着型介護老人福祉施設に併設されるショートステイ居室</v>
      </c>
      <c r="B135" s="1" t="s">
        <v>277</v>
      </c>
      <c r="C135" s="1" t="s">
        <v>91</v>
      </c>
      <c r="E135" s="150">
        <v>3400</v>
      </c>
      <c r="F135" t="s">
        <v>52</v>
      </c>
    </row>
    <row r="136" spans="1:6" x14ac:dyDescent="0.55000000000000004">
      <c r="A136" s="1" t="str">
        <f t="shared" si="15"/>
        <v>⑬介護施設等における簡易陰圧装置の設置に係る経費支援介護老人保健施設（定員30人以上）</v>
      </c>
      <c r="B136" s="1" t="s">
        <v>277</v>
      </c>
      <c r="C136" s="1" t="s">
        <v>92</v>
      </c>
      <c r="E136" s="150">
        <v>3400</v>
      </c>
      <c r="F136" t="s">
        <v>52</v>
      </c>
    </row>
    <row r="137" spans="1:6" x14ac:dyDescent="0.55000000000000004">
      <c r="A137" s="1" t="str">
        <f t="shared" si="15"/>
        <v>⑬介護施設等における簡易陰圧装置の設置に係る経費支援介護老人保健施設（定員29人以下）</v>
      </c>
      <c r="B137" s="1" t="s">
        <v>277</v>
      </c>
      <c r="C137" s="1" t="s">
        <v>93</v>
      </c>
      <c r="E137" s="150">
        <v>3400</v>
      </c>
      <c r="F137" t="s">
        <v>52</v>
      </c>
    </row>
    <row r="138" spans="1:6" x14ac:dyDescent="0.55000000000000004">
      <c r="A138" s="1" t="str">
        <f t="shared" si="15"/>
        <v>⑬介護施設等における簡易陰圧装置の設置に係る経費支援介護医療院（定員30人以上）</v>
      </c>
      <c r="B138" s="1" t="s">
        <v>277</v>
      </c>
      <c r="C138" s="1" t="s">
        <v>94</v>
      </c>
      <c r="E138" s="150">
        <v>3400</v>
      </c>
      <c r="F138" t="s">
        <v>52</v>
      </c>
    </row>
    <row r="139" spans="1:6" x14ac:dyDescent="0.55000000000000004">
      <c r="A139" s="1" t="str">
        <f t="shared" si="15"/>
        <v>⑬介護施設等における簡易陰圧装置の設置に係る経費支援介護医療院（定員29人以下）</v>
      </c>
      <c r="B139" s="1" t="s">
        <v>277</v>
      </c>
      <c r="C139" s="1" t="s">
        <v>95</v>
      </c>
      <c r="E139" s="150">
        <v>3400</v>
      </c>
      <c r="F139" t="s">
        <v>52</v>
      </c>
    </row>
    <row r="140" spans="1:6" x14ac:dyDescent="0.55000000000000004">
      <c r="A140" s="1" t="str">
        <f t="shared" si="15"/>
        <v>⑬介護施設等における簡易陰圧装置の設置に係る経費支援介護療養型医療施設（定員30人以上）</v>
      </c>
      <c r="B140" s="1" t="s">
        <v>277</v>
      </c>
      <c r="C140" s="1" t="s">
        <v>96</v>
      </c>
      <c r="E140" s="150">
        <v>3400</v>
      </c>
      <c r="F140" t="s">
        <v>52</v>
      </c>
    </row>
    <row r="141" spans="1:6" x14ac:dyDescent="0.55000000000000004">
      <c r="A141" s="1" t="str">
        <f t="shared" si="15"/>
        <v>⑬介護施設等における簡易陰圧装置の設置に係る経費支援介護療養型医療施設（定員29人以下）</v>
      </c>
      <c r="B141" s="1" t="s">
        <v>277</v>
      </c>
      <c r="C141" s="1" t="s">
        <v>97</v>
      </c>
      <c r="E141" s="150">
        <v>3400</v>
      </c>
      <c r="F141" t="s">
        <v>52</v>
      </c>
    </row>
    <row r="142" spans="1:6" x14ac:dyDescent="0.55000000000000004">
      <c r="A142" s="1" t="str">
        <f t="shared" si="15"/>
        <v>⑬介護施設等における簡易陰圧装置の設置に係る経費支援養護老人ホーム（定員30人以上）</v>
      </c>
      <c r="B142" s="1" t="s">
        <v>277</v>
      </c>
      <c r="C142" s="1" t="s">
        <v>3</v>
      </c>
      <c r="E142" s="150">
        <v>3400</v>
      </c>
      <c r="F142" t="s">
        <v>52</v>
      </c>
    </row>
    <row r="143" spans="1:6" x14ac:dyDescent="0.55000000000000004">
      <c r="A143" s="1" t="str">
        <f t="shared" si="15"/>
        <v>⑬介護施設等における簡易陰圧装置の設置に係る経費支援養護老人ホーム（定員29人以下）</v>
      </c>
      <c r="B143" s="1" t="s">
        <v>277</v>
      </c>
      <c r="C143" s="1" t="s">
        <v>98</v>
      </c>
      <c r="E143" s="150">
        <v>3400</v>
      </c>
      <c r="F143" t="s">
        <v>52</v>
      </c>
    </row>
    <row r="144" spans="1:6" x14ac:dyDescent="0.55000000000000004">
      <c r="A144" s="1" t="str">
        <f t="shared" si="15"/>
        <v>⑬介護施設等における簡易陰圧装置の設置に係る経費支援軽費老人ホーム（定員30人以上）</v>
      </c>
      <c r="B144" s="1" t="s">
        <v>277</v>
      </c>
      <c r="C144" s="1" t="s">
        <v>46</v>
      </c>
      <c r="E144" s="150">
        <v>3400</v>
      </c>
      <c r="F144" t="s">
        <v>52</v>
      </c>
    </row>
    <row r="145" spans="1:6" x14ac:dyDescent="0.55000000000000004">
      <c r="A145" s="1" t="str">
        <f t="shared" si="15"/>
        <v>⑬介護施設等における簡易陰圧装置の設置に係る経費支援軽費老人ホーム（定員29人以下）</v>
      </c>
      <c r="B145" s="1" t="s">
        <v>277</v>
      </c>
      <c r="C145" s="1" t="s">
        <v>99</v>
      </c>
      <c r="E145" s="150">
        <v>3400</v>
      </c>
      <c r="F145" t="s">
        <v>52</v>
      </c>
    </row>
    <row r="146" spans="1:6" x14ac:dyDescent="0.55000000000000004">
      <c r="A146" s="1" t="str">
        <f t="shared" si="15"/>
        <v>⑬介護施設等における簡易陰圧装置の設置に係る経費支援認知症高齢者グループホーム</v>
      </c>
      <c r="B146" s="1" t="s">
        <v>277</v>
      </c>
      <c r="C146" s="1" t="s">
        <v>15</v>
      </c>
      <c r="E146" s="150">
        <v>3400</v>
      </c>
      <c r="F146" t="s">
        <v>52</v>
      </c>
    </row>
    <row r="147" spans="1:6" x14ac:dyDescent="0.55000000000000004">
      <c r="A147" s="1" t="str">
        <f t="shared" si="15"/>
        <v>⑬介護施設等における簡易陰圧装置の設置に係る経費支援小規模多機能型居宅介護事業所</v>
      </c>
      <c r="B147" s="1" t="s">
        <v>277</v>
      </c>
      <c r="C147" s="1" t="s">
        <v>13</v>
      </c>
      <c r="E147" s="150">
        <v>3400</v>
      </c>
      <c r="F147" t="s">
        <v>52</v>
      </c>
    </row>
    <row r="148" spans="1:6" x14ac:dyDescent="0.55000000000000004">
      <c r="A148" s="1" t="str">
        <f t="shared" ref="A148:A174" si="16">B148&amp;C148</f>
        <v>⑬介護施設等における簡易陰圧装置の設置に係る経費支援看護小規模多機能型居宅介護事業所</v>
      </c>
      <c r="B148" s="1" t="s">
        <v>277</v>
      </c>
      <c r="C148" s="1" t="s">
        <v>16</v>
      </c>
      <c r="E148" s="150">
        <v>3400</v>
      </c>
      <c r="F148" t="s">
        <v>52</v>
      </c>
    </row>
    <row r="149" spans="1:6" x14ac:dyDescent="0.55000000000000004">
      <c r="A149" s="1" t="str">
        <f t="shared" si="16"/>
        <v>⑬介護施設等における簡易陰圧装置の設置に係る経費支援有料老人ホーム（定員30人以上）</v>
      </c>
      <c r="B149" s="1" t="s">
        <v>277</v>
      </c>
      <c r="C149" s="1" t="s">
        <v>100</v>
      </c>
      <c r="E149" s="150">
        <v>3400</v>
      </c>
      <c r="F149" t="s">
        <v>52</v>
      </c>
    </row>
    <row r="150" spans="1:6" x14ac:dyDescent="0.55000000000000004">
      <c r="A150" s="1" t="str">
        <f t="shared" si="16"/>
        <v>⑬介護施設等における簡易陰圧装置の設置に係る経費支援有料老人ホーム（定員29人以下）</v>
      </c>
      <c r="B150" s="1" t="s">
        <v>277</v>
      </c>
      <c r="C150" s="1" t="s">
        <v>101</v>
      </c>
      <c r="E150" s="150">
        <v>3400</v>
      </c>
      <c r="F150" t="s">
        <v>52</v>
      </c>
    </row>
    <row r="151" spans="1:6" x14ac:dyDescent="0.55000000000000004">
      <c r="A151" s="1" t="str">
        <f t="shared" si="16"/>
        <v>⑬介護施設等における簡易陰圧装置の設置に係る経費支援サービス付き高齢者向け住宅（定員30人以上）</v>
      </c>
      <c r="B151" s="1" t="s">
        <v>277</v>
      </c>
      <c r="C151" s="1" t="s">
        <v>102</v>
      </c>
      <c r="E151" s="150">
        <v>3400</v>
      </c>
      <c r="F151" t="s">
        <v>52</v>
      </c>
    </row>
    <row r="152" spans="1:6" x14ac:dyDescent="0.55000000000000004">
      <c r="A152" s="1" t="str">
        <f t="shared" si="16"/>
        <v>⑬介護施設等における簡易陰圧装置の設置に係る経費支援サービス付き高齢者向け住宅（定員29人以下）</v>
      </c>
      <c r="B152" s="1" t="s">
        <v>277</v>
      </c>
      <c r="C152" s="1" t="s">
        <v>79</v>
      </c>
      <c r="E152" s="150">
        <v>3400</v>
      </c>
      <c r="F152" t="s">
        <v>52</v>
      </c>
    </row>
    <row r="153" spans="1:6" x14ac:dyDescent="0.55000000000000004">
      <c r="A153" s="1" t="str">
        <f t="shared" si="16"/>
        <v>⑬介護施設等における簡易陰圧装置の設置に係る経費支援短期入所生活介護事業所（定員30人以上）</v>
      </c>
      <c r="B153" s="1" t="s">
        <v>277</v>
      </c>
      <c r="C153" s="1" t="s">
        <v>74</v>
      </c>
      <c r="E153" s="150">
        <v>3400</v>
      </c>
      <c r="F153" t="s">
        <v>52</v>
      </c>
    </row>
    <row r="154" spans="1:6" x14ac:dyDescent="0.55000000000000004">
      <c r="A154" s="1" t="str">
        <f t="shared" si="16"/>
        <v>⑬介護施設等における簡易陰圧装置の設置に係る経費支援短期入所生活介護事業所（定員29人以下）</v>
      </c>
      <c r="B154" s="1" t="s">
        <v>277</v>
      </c>
      <c r="C154" s="1" t="s">
        <v>82</v>
      </c>
      <c r="E154" s="150">
        <v>3400</v>
      </c>
      <c r="F154" t="s">
        <v>52</v>
      </c>
    </row>
    <row r="155" spans="1:6" x14ac:dyDescent="0.55000000000000004">
      <c r="A155" s="1" t="str">
        <f t="shared" si="16"/>
        <v>⑬介護施設等における簡易陰圧装置の設置に係る経費支援生活支援ハウス</v>
      </c>
      <c r="B155" s="1" t="s">
        <v>277</v>
      </c>
      <c r="C155" s="1" t="s">
        <v>19</v>
      </c>
      <c r="E155" s="150">
        <v>3400</v>
      </c>
      <c r="F155" t="s">
        <v>52</v>
      </c>
    </row>
    <row r="156" spans="1:6" x14ac:dyDescent="0.55000000000000004">
      <c r="A156" s="1" t="str">
        <f t="shared" ref="A156:A173" si="17">B156&amp;C156</f>
        <v>⑭介護施設等における多床室の個室化に要する改修費支援事業介護老人福祉施設(定員30人以上)</v>
      </c>
      <c r="B156" s="1" t="s">
        <v>286</v>
      </c>
      <c r="C156" s="1" t="s">
        <v>44</v>
      </c>
      <c r="E156" s="150">
        <v>773</v>
      </c>
      <c r="F156" t="s">
        <v>157</v>
      </c>
    </row>
    <row r="157" spans="1:6" x14ac:dyDescent="0.55000000000000004">
      <c r="A157" s="1" t="str">
        <f t="shared" si="17"/>
        <v>⑭介護施設等における多床室の個室化に要する改修費支援事業介護老人福祉施設(定員30人以上)に併設されるショートステイ居室</v>
      </c>
      <c r="B157" s="1" t="s">
        <v>286</v>
      </c>
      <c r="C157" s="1" t="s">
        <v>90</v>
      </c>
      <c r="E157" s="150">
        <v>773</v>
      </c>
      <c r="F157" t="s">
        <v>157</v>
      </c>
    </row>
    <row r="158" spans="1:6" x14ac:dyDescent="0.55000000000000004">
      <c r="A158" s="1" t="str">
        <f t="shared" si="17"/>
        <v>⑭介護施設等における多床室の個室化に要する改修費支援事業地域密着型介護老人福祉施設</v>
      </c>
      <c r="B158" s="1" t="s">
        <v>286</v>
      </c>
      <c r="C158" s="1" t="s">
        <v>45</v>
      </c>
      <c r="E158" s="150">
        <v>773</v>
      </c>
      <c r="F158" t="s">
        <v>157</v>
      </c>
    </row>
    <row r="159" spans="1:6" x14ac:dyDescent="0.55000000000000004">
      <c r="A159" s="1" t="str">
        <f t="shared" si="17"/>
        <v>⑭介護施設等における多床室の個室化に要する改修費支援事業地域密着型介護老人福祉施設に併設されるショートステイ居室</v>
      </c>
      <c r="B159" s="1" t="s">
        <v>286</v>
      </c>
      <c r="C159" s="1" t="s">
        <v>91</v>
      </c>
      <c r="E159" s="150">
        <v>773</v>
      </c>
      <c r="F159" t="s">
        <v>157</v>
      </c>
    </row>
    <row r="160" spans="1:6" x14ac:dyDescent="0.55000000000000004">
      <c r="A160" s="1" t="str">
        <f t="shared" si="17"/>
        <v>⑭介護施設等における多床室の個室化に要する改修費支援事業介護老人保健施設（定員30人以上）</v>
      </c>
      <c r="B160" s="1" t="s">
        <v>286</v>
      </c>
      <c r="C160" s="1" t="s">
        <v>92</v>
      </c>
      <c r="E160" s="150">
        <v>773</v>
      </c>
      <c r="F160" t="s">
        <v>157</v>
      </c>
    </row>
    <row r="161" spans="1:6" x14ac:dyDescent="0.55000000000000004">
      <c r="A161" s="1" t="str">
        <f t="shared" si="17"/>
        <v>⑭介護施設等における多床室の個室化に要する改修費支援事業介護老人保健施設（定員29人以下）</v>
      </c>
      <c r="B161" s="1" t="s">
        <v>286</v>
      </c>
      <c r="C161" s="1" t="s">
        <v>93</v>
      </c>
      <c r="E161" s="150">
        <v>773</v>
      </c>
      <c r="F161" t="s">
        <v>157</v>
      </c>
    </row>
    <row r="162" spans="1:6" x14ac:dyDescent="0.55000000000000004">
      <c r="A162" s="1" t="str">
        <f t="shared" si="17"/>
        <v>⑭介護施設等における多床室の個室化に要する改修費支援事業介護医療院（定員30人以上）</v>
      </c>
      <c r="B162" s="1" t="s">
        <v>286</v>
      </c>
      <c r="C162" s="1" t="s">
        <v>94</v>
      </c>
      <c r="E162" s="150">
        <v>773</v>
      </c>
      <c r="F162" t="s">
        <v>157</v>
      </c>
    </row>
    <row r="163" spans="1:6" x14ac:dyDescent="0.55000000000000004">
      <c r="A163" s="1" t="str">
        <f t="shared" si="17"/>
        <v>⑭介護施設等における多床室の個室化に要する改修費支援事業介護医療院（定員29人以下）</v>
      </c>
      <c r="B163" s="1" t="s">
        <v>286</v>
      </c>
      <c r="C163" s="1" t="s">
        <v>95</v>
      </c>
      <c r="E163" s="150">
        <v>773</v>
      </c>
      <c r="F163" t="s">
        <v>157</v>
      </c>
    </row>
    <row r="164" spans="1:6" x14ac:dyDescent="0.55000000000000004">
      <c r="A164" s="1" t="str">
        <f t="shared" si="17"/>
        <v>⑭介護施設等における多床室の個室化に要する改修費支援事業養護老人ホーム（定員30人以上）</v>
      </c>
      <c r="B164" s="1" t="s">
        <v>286</v>
      </c>
      <c r="C164" s="1" t="s">
        <v>3</v>
      </c>
      <c r="E164" s="150">
        <v>773</v>
      </c>
      <c r="F164" t="s">
        <v>157</v>
      </c>
    </row>
    <row r="165" spans="1:6" x14ac:dyDescent="0.55000000000000004">
      <c r="A165" s="1" t="str">
        <f t="shared" si="17"/>
        <v>⑭介護施設等における多床室の個室化に要する改修費支援事業養護老人ホーム（定員29人以下）</v>
      </c>
      <c r="B165" s="1" t="s">
        <v>286</v>
      </c>
      <c r="C165" s="1" t="s">
        <v>98</v>
      </c>
      <c r="E165" s="150">
        <v>773</v>
      </c>
      <c r="F165" t="s">
        <v>157</v>
      </c>
    </row>
    <row r="166" spans="1:6" x14ac:dyDescent="0.55000000000000004">
      <c r="A166" s="1" t="str">
        <f t="shared" si="17"/>
        <v>⑭介護施設等における多床室の個室化に要する改修費支援事業軽費老人ホーム（定員30人以上）</v>
      </c>
      <c r="B166" s="1" t="s">
        <v>286</v>
      </c>
      <c r="C166" s="1" t="s">
        <v>46</v>
      </c>
      <c r="E166" s="150">
        <v>773</v>
      </c>
      <c r="F166" t="s">
        <v>157</v>
      </c>
    </row>
    <row r="167" spans="1:6" x14ac:dyDescent="0.55000000000000004">
      <c r="A167" s="1" t="str">
        <f t="shared" si="17"/>
        <v>⑭介護施設等における多床室の個室化に要する改修費支援事業軽費老人ホーム（定員29人以下）</v>
      </c>
      <c r="B167" s="1" t="s">
        <v>286</v>
      </c>
      <c r="C167" s="1" t="s">
        <v>99</v>
      </c>
      <c r="E167" s="150">
        <v>773</v>
      </c>
      <c r="F167" t="s">
        <v>157</v>
      </c>
    </row>
    <row r="168" spans="1:6" x14ac:dyDescent="0.55000000000000004">
      <c r="A168" s="1" t="str">
        <f t="shared" si="17"/>
        <v>⑭介護施設等における多床室の個室化に要する改修費支援事業認知症高齢者グループホーム</v>
      </c>
      <c r="B168" s="1" t="s">
        <v>286</v>
      </c>
      <c r="C168" s="1" t="s">
        <v>15</v>
      </c>
      <c r="E168" s="150">
        <v>773</v>
      </c>
      <c r="F168" t="s">
        <v>157</v>
      </c>
    </row>
    <row r="169" spans="1:6" x14ac:dyDescent="0.55000000000000004">
      <c r="A169" s="1" t="str">
        <f t="shared" si="17"/>
        <v>⑭介護施設等における多床室の個室化に要する改修費支援事業小規模多機能型居宅介護事業所</v>
      </c>
      <c r="B169" s="1" t="s">
        <v>286</v>
      </c>
      <c r="C169" s="1" t="s">
        <v>13</v>
      </c>
      <c r="E169" s="150">
        <v>773</v>
      </c>
      <c r="F169" t="s">
        <v>157</v>
      </c>
    </row>
    <row r="170" spans="1:6" x14ac:dyDescent="0.55000000000000004">
      <c r="A170" s="1" t="str">
        <f t="shared" si="17"/>
        <v>⑭介護施設等における多床室の個室化に要する改修費支援事業看護小規模多機能型居宅介護事業所</v>
      </c>
      <c r="B170" s="1" t="s">
        <v>286</v>
      </c>
      <c r="C170" s="1" t="s">
        <v>16</v>
      </c>
      <c r="E170" s="150">
        <v>773</v>
      </c>
      <c r="F170" t="s">
        <v>157</v>
      </c>
    </row>
    <row r="171" spans="1:6" x14ac:dyDescent="0.55000000000000004">
      <c r="A171" s="1" t="str">
        <f t="shared" si="17"/>
        <v>⑭介護施設等における多床室の個室化に要する改修費支援事業有料老人ホーム（定員30人以上）</v>
      </c>
      <c r="B171" s="1" t="s">
        <v>286</v>
      </c>
      <c r="C171" s="1" t="s">
        <v>100</v>
      </c>
      <c r="E171" s="150">
        <v>773</v>
      </c>
      <c r="F171" t="s">
        <v>157</v>
      </c>
    </row>
    <row r="172" spans="1:6" x14ac:dyDescent="0.55000000000000004">
      <c r="A172" s="1" t="str">
        <f t="shared" si="17"/>
        <v>⑭介護施設等における多床室の個室化に要する改修費支援事業有料老人ホーム（定員29人以下）</v>
      </c>
      <c r="B172" s="1" t="s">
        <v>286</v>
      </c>
      <c r="C172" s="1" t="s">
        <v>101</v>
      </c>
      <c r="E172" s="150">
        <v>773</v>
      </c>
      <c r="F172" t="s">
        <v>157</v>
      </c>
    </row>
    <row r="173" spans="1:6" x14ac:dyDescent="0.55000000000000004">
      <c r="A173" s="1" t="str">
        <f t="shared" si="17"/>
        <v>⑭介護施設等における多床室の個室化に要する改修費支援事業短期入所生活介護事業所（定員30人以上）</v>
      </c>
      <c r="B173" s="1" t="s">
        <v>286</v>
      </c>
      <c r="C173" s="1" t="s">
        <v>74</v>
      </c>
      <c r="E173" s="150">
        <v>773</v>
      </c>
      <c r="F173" t="s">
        <v>157</v>
      </c>
    </row>
    <row r="174" spans="1:6" x14ac:dyDescent="0.55000000000000004">
      <c r="A174" s="1" t="str">
        <f t="shared" si="16"/>
        <v>⑭介護施設等における多床室の個室化に要する改修費支援事業短期入所生活介護事業所（定員29人以下）</v>
      </c>
      <c r="B174" s="1" t="s">
        <v>286</v>
      </c>
      <c r="C174" s="1" t="s">
        <v>82</v>
      </c>
      <c r="E174" s="150">
        <v>773</v>
      </c>
      <c r="F174" t="s">
        <v>157</v>
      </c>
    </row>
    <row r="175" spans="1:6" x14ac:dyDescent="0.55000000000000004">
      <c r="A175" s="1" t="str">
        <f t="shared" ref="A175" si="18">B175&amp;C175</f>
        <v>⑭介護施設等における多床室の個室化に要する改修費支援事業生活支援ハウス</v>
      </c>
      <c r="B175" s="1" t="s">
        <v>286</v>
      </c>
      <c r="C175" s="1" t="s">
        <v>19</v>
      </c>
      <c r="E175" s="150">
        <v>773</v>
      </c>
      <c r="F175" t="s">
        <v>157</v>
      </c>
    </row>
    <row r="176" spans="1:6" ht="18.75" customHeight="1" x14ac:dyDescent="0.55000000000000004">
      <c r="A176" s="1" t="str">
        <f>B176&amp;C176</f>
        <v>⑮ユニット型施設の各ユニットへの玄関室設置によるゾーニング経費支援介護老人福祉施設(定員30人以上)</v>
      </c>
      <c r="B176" s="1" t="s">
        <v>284</v>
      </c>
      <c r="C176" s="1" t="s">
        <v>44</v>
      </c>
      <c r="E176" s="150">
        <v>786</v>
      </c>
      <c r="F176" t="s">
        <v>287</v>
      </c>
    </row>
    <row r="177" spans="1:6" ht="18.75" customHeight="1" x14ac:dyDescent="0.55000000000000004">
      <c r="A177" s="1" t="str">
        <f>B177&amp;C177</f>
        <v>⑮ユニット型施設の各ユニットへの玄関室設置によるゾーニング経費支援介護老人福祉施設(定員30人以上)に併設されるショートステイ居室</v>
      </c>
      <c r="B177" s="1" t="s">
        <v>284</v>
      </c>
      <c r="C177" s="1" t="s">
        <v>90</v>
      </c>
      <c r="E177" s="150">
        <v>786</v>
      </c>
      <c r="F177" t="s">
        <v>287</v>
      </c>
    </row>
    <row r="178" spans="1:6" ht="18.75" customHeight="1" x14ac:dyDescent="0.55000000000000004">
      <c r="A178" s="1" t="str">
        <f>B178&amp;C178</f>
        <v>⑮ユニット型施設の各ユニットへの玄関室設置によるゾーニング経費支援地域密着型介護老人福祉施設</v>
      </c>
      <c r="B178" s="1" t="s">
        <v>284</v>
      </c>
      <c r="C178" s="1" t="s">
        <v>45</v>
      </c>
      <c r="E178" s="150">
        <v>786</v>
      </c>
      <c r="F178" t="s">
        <v>287</v>
      </c>
    </row>
    <row r="179" spans="1:6" ht="18.75" customHeight="1" x14ac:dyDescent="0.55000000000000004">
      <c r="A179" s="1" t="str">
        <f t="shared" ref="A179:A200" si="19">B179&amp;C179</f>
        <v>⑮ユニット型施設の各ユニットへの玄関室設置によるゾーニング経費支援地域密着型介護老人福祉施設に併設されるショートステイ居室</v>
      </c>
      <c r="B179" s="1" t="s">
        <v>284</v>
      </c>
      <c r="C179" s="1" t="s">
        <v>91</v>
      </c>
      <c r="E179" s="150">
        <v>786</v>
      </c>
      <c r="F179" t="s">
        <v>287</v>
      </c>
    </row>
    <row r="180" spans="1:6" ht="18.75" customHeight="1" x14ac:dyDescent="0.55000000000000004">
      <c r="A180" s="1" t="str">
        <f t="shared" si="19"/>
        <v>⑮ユニット型施設の各ユニットへの玄関室設置によるゾーニング経費支援介護老人保健施設（定員30人以上）</v>
      </c>
      <c r="B180" s="1" t="s">
        <v>284</v>
      </c>
      <c r="C180" s="1" t="s">
        <v>92</v>
      </c>
      <c r="E180" s="150">
        <v>786</v>
      </c>
      <c r="F180" t="s">
        <v>287</v>
      </c>
    </row>
    <row r="181" spans="1:6" ht="18.75" customHeight="1" x14ac:dyDescent="0.55000000000000004">
      <c r="A181" s="1" t="str">
        <f t="shared" si="19"/>
        <v>⑮ユニット型施設の各ユニットへの玄関室設置によるゾーニング経費支援介護老人保健施設（定員29人以下）</v>
      </c>
      <c r="B181" s="1" t="s">
        <v>284</v>
      </c>
      <c r="C181" s="1" t="s">
        <v>93</v>
      </c>
      <c r="E181" s="150">
        <v>786</v>
      </c>
      <c r="F181" t="s">
        <v>287</v>
      </c>
    </row>
    <row r="182" spans="1:6" ht="18.75" customHeight="1" x14ac:dyDescent="0.55000000000000004">
      <c r="A182" s="1" t="str">
        <f t="shared" si="19"/>
        <v>⑮ユニット型施設の各ユニットへの玄関室設置によるゾーニング経費支援介護医療院（定員30人以上）</v>
      </c>
      <c r="B182" s="1" t="s">
        <v>284</v>
      </c>
      <c r="C182" s="1" t="s">
        <v>94</v>
      </c>
      <c r="E182" s="150">
        <v>786</v>
      </c>
      <c r="F182" t="s">
        <v>287</v>
      </c>
    </row>
    <row r="183" spans="1:6" ht="18.75" customHeight="1" x14ac:dyDescent="0.55000000000000004">
      <c r="A183" s="1" t="str">
        <f t="shared" si="19"/>
        <v>⑮ユニット型施設の各ユニットへの玄関室設置によるゾーニング経費支援介護医療院（定員29人以下）</v>
      </c>
      <c r="B183" s="1" t="s">
        <v>284</v>
      </c>
      <c r="C183" s="1" t="s">
        <v>95</v>
      </c>
      <c r="E183" s="150">
        <v>786</v>
      </c>
      <c r="F183" t="s">
        <v>287</v>
      </c>
    </row>
    <row r="184" spans="1:6" ht="18.75" customHeight="1" x14ac:dyDescent="0.55000000000000004">
      <c r="A184" s="1" t="str">
        <f t="shared" si="19"/>
        <v>⑮ユニット型施設の各ユニットへの玄関室設置によるゾーニング経費支援介護療養型医療施設（定員30人以上）</v>
      </c>
      <c r="B184" s="1" t="s">
        <v>284</v>
      </c>
      <c r="C184" s="1" t="s">
        <v>96</v>
      </c>
      <c r="E184" s="150">
        <v>786</v>
      </c>
      <c r="F184" t="s">
        <v>287</v>
      </c>
    </row>
    <row r="185" spans="1:6" ht="18.75" customHeight="1" x14ac:dyDescent="0.55000000000000004">
      <c r="A185" s="1" t="str">
        <f t="shared" si="19"/>
        <v>⑮ユニット型施設の各ユニットへの玄関室設置によるゾーニング経費支援介護療養型医療施設（定員29人以下）</v>
      </c>
      <c r="B185" s="1" t="s">
        <v>284</v>
      </c>
      <c r="C185" s="1" t="s">
        <v>97</v>
      </c>
      <c r="E185" s="150">
        <v>786</v>
      </c>
      <c r="F185" t="s">
        <v>287</v>
      </c>
    </row>
    <row r="186" spans="1:6" ht="18.75" customHeight="1" x14ac:dyDescent="0.55000000000000004">
      <c r="A186" s="1" t="str">
        <f t="shared" si="19"/>
        <v>⑮ユニット型施設の各ユニットへの玄関室設置によるゾーニング経費支援養護老人ホーム（定員30人以上）</v>
      </c>
      <c r="B186" s="1" t="s">
        <v>284</v>
      </c>
      <c r="C186" s="1" t="s">
        <v>3</v>
      </c>
      <c r="E186" s="150">
        <v>786</v>
      </c>
      <c r="F186" t="s">
        <v>287</v>
      </c>
    </row>
    <row r="187" spans="1:6" x14ac:dyDescent="0.55000000000000004">
      <c r="A187" s="1" t="str">
        <f t="shared" si="19"/>
        <v>⑮ユニット型施設の各ユニットへの玄関室設置によるゾーニング経費支援養護老人ホーム（定員29人以下）</v>
      </c>
      <c r="B187" s="1" t="s">
        <v>284</v>
      </c>
      <c r="C187" s="1" t="s">
        <v>98</v>
      </c>
      <c r="E187" s="150">
        <v>786</v>
      </c>
      <c r="F187" t="s">
        <v>287</v>
      </c>
    </row>
    <row r="188" spans="1:6" ht="18.75" customHeight="1" x14ac:dyDescent="0.55000000000000004">
      <c r="A188" s="1" t="str">
        <f t="shared" si="19"/>
        <v>⑮ユニット型施設の各ユニットへの玄関室設置によるゾーニング経費支援軽費老人ホーム（定員30人以上）</v>
      </c>
      <c r="B188" s="1" t="s">
        <v>284</v>
      </c>
      <c r="C188" s="1" t="s">
        <v>46</v>
      </c>
      <c r="E188" s="150">
        <v>786</v>
      </c>
      <c r="F188" t="s">
        <v>287</v>
      </c>
    </row>
    <row r="189" spans="1:6" x14ac:dyDescent="0.55000000000000004">
      <c r="A189" s="1" t="str">
        <f t="shared" si="19"/>
        <v>⑮ユニット型施設の各ユニットへの玄関室設置によるゾーニング経費支援軽費老人ホーム（定員29人以下）</v>
      </c>
      <c r="B189" s="1" t="s">
        <v>284</v>
      </c>
      <c r="C189" s="1" t="s">
        <v>99</v>
      </c>
      <c r="E189" s="150">
        <v>786</v>
      </c>
      <c r="F189" t="s">
        <v>287</v>
      </c>
    </row>
    <row r="190" spans="1:6" x14ac:dyDescent="0.55000000000000004">
      <c r="A190" s="1" t="str">
        <f t="shared" ref="A190:A196" si="20">B190&amp;C190</f>
        <v>⑮ユニット型施設の各ユニットへの玄関室設置によるゾーニング経費支援認知症高齢者グループホーム</v>
      </c>
      <c r="B190" s="1" t="s">
        <v>284</v>
      </c>
      <c r="C190" s="1" t="s">
        <v>15</v>
      </c>
      <c r="E190" s="150">
        <v>786</v>
      </c>
      <c r="F190" t="s">
        <v>287</v>
      </c>
    </row>
    <row r="191" spans="1:6" x14ac:dyDescent="0.55000000000000004">
      <c r="A191" s="1" t="str">
        <f t="shared" si="20"/>
        <v>⑮ユニット型施設の各ユニットへの玄関室設置によるゾーニング経費支援小規模多機能型居宅介護事業所</v>
      </c>
      <c r="B191" s="1" t="s">
        <v>284</v>
      </c>
      <c r="C191" s="1" t="s">
        <v>13</v>
      </c>
      <c r="E191" s="150">
        <v>786</v>
      </c>
      <c r="F191" t="s">
        <v>287</v>
      </c>
    </row>
    <row r="192" spans="1:6" x14ac:dyDescent="0.55000000000000004">
      <c r="A192" s="1" t="str">
        <f t="shared" si="20"/>
        <v>⑮ユニット型施設の各ユニットへの玄関室設置によるゾーニング経費支援看護小規模多機能型居宅介護事業所</v>
      </c>
      <c r="B192" s="1" t="s">
        <v>284</v>
      </c>
      <c r="C192" s="1" t="s">
        <v>16</v>
      </c>
      <c r="E192" s="150">
        <v>786</v>
      </c>
      <c r="F192" t="s">
        <v>287</v>
      </c>
    </row>
    <row r="193" spans="1:6" x14ac:dyDescent="0.55000000000000004">
      <c r="A193" s="1" t="str">
        <f t="shared" si="20"/>
        <v>⑮ユニット型施設の各ユニットへの玄関室設置によるゾーニング経費支援有料老人ホーム（定員30人以上）</v>
      </c>
      <c r="B193" s="1" t="s">
        <v>284</v>
      </c>
      <c r="C193" s="1" t="s">
        <v>100</v>
      </c>
      <c r="E193" s="150">
        <v>786</v>
      </c>
      <c r="F193" t="s">
        <v>287</v>
      </c>
    </row>
    <row r="194" spans="1:6" x14ac:dyDescent="0.55000000000000004">
      <c r="A194" s="1" t="str">
        <f t="shared" si="20"/>
        <v>⑮ユニット型施設の各ユニットへの玄関室設置によるゾーニング経費支援有料老人ホーム（定員29人以下）</v>
      </c>
      <c r="B194" s="1" t="s">
        <v>284</v>
      </c>
      <c r="C194" s="1" t="s">
        <v>101</v>
      </c>
      <c r="E194" s="150">
        <v>786</v>
      </c>
      <c r="F194" t="s">
        <v>287</v>
      </c>
    </row>
    <row r="195" spans="1:6" x14ac:dyDescent="0.55000000000000004">
      <c r="A195" s="1" t="str">
        <f t="shared" si="20"/>
        <v>⑮ユニット型施設の各ユニットへの玄関室設置によるゾーニング経費支援サービス付き高齢者向け住宅（定員30人以上）</v>
      </c>
      <c r="B195" s="1" t="s">
        <v>284</v>
      </c>
      <c r="C195" s="1" t="s">
        <v>102</v>
      </c>
      <c r="E195" s="150">
        <v>786</v>
      </c>
      <c r="F195" t="s">
        <v>287</v>
      </c>
    </row>
    <row r="196" spans="1:6" x14ac:dyDescent="0.55000000000000004">
      <c r="A196" s="1" t="str">
        <f t="shared" si="20"/>
        <v>⑮ユニット型施設の各ユニットへの玄関室設置によるゾーニング経費支援サービス付き高齢者向け住宅（定員29人以下）</v>
      </c>
      <c r="B196" s="1" t="s">
        <v>284</v>
      </c>
      <c r="C196" s="1" t="s">
        <v>79</v>
      </c>
      <c r="E196" s="150">
        <v>786</v>
      </c>
      <c r="F196" t="s">
        <v>287</v>
      </c>
    </row>
    <row r="197" spans="1:6" x14ac:dyDescent="0.55000000000000004">
      <c r="A197" s="1" t="str">
        <f t="shared" si="19"/>
        <v>⑮ユニット型施設の各ユニットへの玄関室設置によるゾーニング経費支援短期入所生活介護事業所（定員30人以上）</v>
      </c>
      <c r="B197" s="1" t="s">
        <v>284</v>
      </c>
      <c r="C197" s="1" t="s">
        <v>74</v>
      </c>
      <c r="E197" s="150">
        <v>786</v>
      </c>
      <c r="F197" t="s">
        <v>287</v>
      </c>
    </row>
    <row r="198" spans="1:6" x14ac:dyDescent="0.55000000000000004">
      <c r="A198" s="1" t="str">
        <f t="shared" si="19"/>
        <v>⑮ユニット型施設の各ユニットへの玄関室設置によるゾーニング経費支援短期入所生活介護事業所（定員29人以下）</v>
      </c>
      <c r="B198" s="1" t="s">
        <v>284</v>
      </c>
      <c r="C198" s="1" t="s">
        <v>82</v>
      </c>
      <c r="E198" s="150">
        <v>786</v>
      </c>
      <c r="F198" t="s">
        <v>287</v>
      </c>
    </row>
    <row r="199" spans="1:6" x14ac:dyDescent="0.55000000000000004">
      <c r="A199" s="1" t="str">
        <f t="shared" si="19"/>
        <v>⑮ユニット型施設の各ユニットへの玄関室設置によるゾーニング経費支援生活支援ハウス</v>
      </c>
      <c r="B199" s="1" t="s">
        <v>284</v>
      </c>
      <c r="C199" s="1" t="s">
        <v>19</v>
      </c>
      <c r="E199" s="150">
        <v>786</v>
      </c>
      <c r="F199" t="s">
        <v>287</v>
      </c>
    </row>
    <row r="200" spans="1:6" x14ac:dyDescent="0.55000000000000004">
      <c r="A200" s="1" t="str">
        <f t="shared" si="19"/>
        <v>⑯従来型個室・多床室のゾーニング経費支援介護老人福祉施設(定員30人以上)</v>
      </c>
      <c r="B200" s="1" t="s">
        <v>285</v>
      </c>
      <c r="C200" s="1" t="s">
        <v>44</v>
      </c>
      <c r="E200" s="150">
        <v>4713</v>
      </c>
      <c r="F200" t="s">
        <v>287</v>
      </c>
    </row>
    <row r="201" spans="1:6" x14ac:dyDescent="0.55000000000000004">
      <c r="A201" s="1" t="str">
        <f t="shared" ref="A201:A224" si="21">B201&amp;C201</f>
        <v>⑯従来型個室・多床室のゾーニング経費支援介護老人福祉施設(定員30人以上)に併設されるショートステイ居室</v>
      </c>
      <c r="B201" s="1" t="s">
        <v>285</v>
      </c>
      <c r="C201" s="1" t="s">
        <v>90</v>
      </c>
      <c r="E201" s="150">
        <v>4713</v>
      </c>
      <c r="F201" t="s">
        <v>287</v>
      </c>
    </row>
    <row r="202" spans="1:6" x14ac:dyDescent="0.55000000000000004">
      <c r="A202" s="1" t="str">
        <f t="shared" si="21"/>
        <v>⑯従来型個室・多床室のゾーニング経費支援地域密着型介護老人福祉施設</v>
      </c>
      <c r="B202" s="1" t="s">
        <v>285</v>
      </c>
      <c r="C202" s="1" t="s">
        <v>45</v>
      </c>
      <c r="E202" s="150">
        <v>4713</v>
      </c>
      <c r="F202" t="s">
        <v>287</v>
      </c>
    </row>
    <row r="203" spans="1:6" x14ac:dyDescent="0.55000000000000004">
      <c r="A203" s="1" t="str">
        <f t="shared" si="21"/>
        <v>⑯従来型個室・多床室のゾーニング経費支援地域密着型介護老人福祉施設に併設されるショートステイ居室</v>
      </c>
      <c r="B203" s="1" t="s">
        <v>285</v>
      </c>
      <c r="C203" s="1" t="s">
        <v>91</v>
      </c>
      <c r="E203" s="150">
        <v>4713</v>
      </c>
      <c r="F203" t="s">
        <v>287</v>
      </c>
    </row>
    <row r="204" spans="1:6" x14ac:dyDescent="0.55000000000000004">
      <c r="A204" s="1" t="str">
        <f t="shared" si="21"/>
        <v>⑯従来型個室・多床室のゾーニング経費支援介護老人保健施設（定員30人以上）</v>
      </c>
      <c r="B204" s="1" t="s">
        <v>285</v>
      </c>
      <c r="C204" s="1" t="s">
        <v>92</v>
      </c>
      <c r="E204" s="150">
        <v>4713</v>
      </c>
      <c r="F204" t="s">
        <v>287</v>
      </c>
    </row>
    <row r="205" spans="1:6" x14ac:dyDescent="0.55000000000000004">
      <c r="A205" s="1" t="str">
        <f t="shared" si="21"/>
        <v>⑯従来型個室・多床室のゾーニング経費支援介護老人保健施設（定員29人以下）</v>
      </c>
      <c r="B205" s="1" t="s">
        <v>285</v>
      </c>
      <c r="C205" s="1" t="s">
        <v>93</v>
      </c>
      <c r="E205" s="150">
        <v>4713</v>
      </c>
      <c r="F205" t="s">
        <v>287</v>
      </c>
    </row>
    <row r="206" spans="1:6" x14ac:dyDescent="0.55000000000000004">
      <c r="A206" s="1" t="str">
        <f t="shared" si="21"/>
        <v>⑯従来型個室・多床室のゾーニング経費支援介護医療院（定員30人以上）</v>
      </c>
      <c r="B206" s="1" t="s">
        <v>285</v>
      </c>
      <c r="C206" s="1" t="s">
        <v>94</v>
      </c>
      <c r="E206" s="150">
        <v>4713</v>
      </c>
      <c r="F206" t="s">
        <v>287</v>
      </c>
    </row>
    <row r="207" spans="1:6" x14ac:dyDescent="0.55000000000000004">
      <c r="A207" s="1" t="str">
        <f t="shared" si="21"/>
        <v>⑯従来型個室・多床室のゾーニング経費支援介護医療院（定員29人以下）</v>
      </c>
      <c r="B207" s="1" t="s">
        <v>285</v>
      </c>
      <c r="C207" s="1" t="s">
        <v>95</v>
      </c>
      <c r="E207" s="150">
        <v>4713</v>
      </c>
      <c r="F207" t="s">
        <v>287</v>
      </c>
    </row>
    <row r="208" spans="1:6" x14ac:dyDescent="0.55000000000000004">
      <c r="A208" s="1" t="str">
        <f t="shared" si="21"/>
        <v>⑯従来型個室・多床室のゾーニング経費支援介護療養型医療施設（定員30人以上）</v>
      </c>
      <c r="B208" s="1" t="s">
        <v>285</v>
      </c>
      <c r="C208" s="1" t="s">
        <v>96</v>
      </c>
      <c r="E208" s="150">
        <v>4713</v>
      </c>
      <c r="F208" t="s">
        <v>287</v>
      </c>
    </row>
    <row r="209" spans="1:6" x14ac:dyDescent="0.55000000000000004">
      <c r="A209" s="1" t="str">
        <f t="shared" si="21"/>
        <v>⑯従来型個室・多床室のゾーニング経費支援介護療養型医療施設（定員29人以下）</v>
      </c>
      <c r="B209" s="1" t="s">
        <v>285</v>
      </c>
      <c r="C209" s="1" t="s">
        <v>97</v>
      </c>
      <c r="E209" s="150">
        <v>4713</v>
      </c>
      <c r="F209" t="s">
        <v>287</v>
      </c>
    </row>
    <row r="210" spans="1:6" x14ac:dyDescent="0.55000000000000004">
      <c r="A210" s="1" t="str">
        <f t="shared" si="21"/>
        <v>⑯従来型個室・多床室のゾーニング経費支援養護老人ホーム（定員30人以上）</v>
      </c>
      <c r="B210" s="1" t="s">
        <v>285</v>
      </c>
      <c r="C210" s="1" t="s">
        <v>3</v>
      </c>
      <c r="E210" s="150">
        <v>4713</v>
      </c>
      <c r="F210" t="s">
        <v>287</v>
      </c>
    </row>
    <row r="211" spans="1:6" x14ac:dyDescent="0.55000000000000004">
      <c r="A211" s="1" t="str">
        <f t="shared" si="21"/>
        <v>⑯従来型個室・多床室のゾーニング経費支援養護老人ホーム（定員29人以下）</v>
      </c>
      <c r="B211" s="1" t="s">
        <v>285</v>
      </c>
      <c r="C211" s="1" t="s">
        <v>98</v>
      </c>
      <c r="E211" s="150">
        <v>4713</v>
      </c>
      <c r="F211" t="s">
        <v>287</v>
      </c>
    </row>
    <row r="212" spans="1:6" x14ac:dyDescent="0.55000000000000004">
      <c r="A212" s="1" t="str">
        <f t="shared" si="21"/>
        <v>⑯従来型個室・多床室のゾーニング経費支援軽費老人ホーム（定員30人以上）</v>
      </c>
      <c r="B212" s="1" t="s">
        <v>285</v>
      </c>
      <c r="C212" s="1" t="s">
        <v>46</v>
      </c>
      <c r="E212" s="150">
        <v>4713</v>
      </c>
      <c r="F212" t="s">
        <v>287</v>
      </c>
    </row>
    <row r="213" spans="1:6" x14ac:dyDescent="0.55000000000000004">
      <c r="A213" s="1" t="str">
        <f t="shared" si="21"/>
        <v>⑯従来型個室・多床室のゾーニング経費支援軽費老人ホーム（定員29人以下）</v>
      </c>
      <c r="B213" s="1" t="s">
        <v>285</v>
      </c>
      <c r="C213" s="1" t="s">
        <v>99</v>
      </c>
      <c r="E213" s="150">
        <v>4713</v>
      </c>
      <c r="F213" t="s">
        <v>287</v>
      </c>
    </row>
    <row r="214" spans="1:6" x14ac:dyDescent="0.55000000000000004">
      <c r="A214" s="1" t="str">
        <f t="shared" si="21"/>
        <v>⑯従来型個室・多床室のゾーニング経費支援認知症高齢者グループホーム</v>
      </c>
      <c r="B214" s="1" t="s">
        <v>285</v>
      </c>
      <c r="C214" s="1" t="s">
        <v>15</v>
      </c>
      <c r="E214" s="150">
        <v>4713</v>
      </c>
      <c r="F214" t="s">
        <v>287</v>
      </c>
    </row>
    <row r="215" spans="1:6" x14ac:dyDescent="0.55000000000000004">
      <c r="A215" s="1" t="str">
        <f t="shared" si="21"/>
        <v>⑯従来型個室・多床室のゾーニング経費支援小規模多機能型居宅介護事業所</v>
      </c>
      <c r="B215" s="1" t="s">
        <v>285</v>
      </c>
      <c r="C215" s="1" t="s">
        <v>13</v>
      </c>
      <c r="E215" s="150">
        <v>4713</v>
      </c>
      <c r="F215" t="s">
        <v>287</v>
      </c>
    </row>
    <row r="216" spans="1:6" x14ac:dyDescent="0.55000000000000004">
      <c r="A216" s="1" t="str">
        <f t="shared" si="21"/>
        <v>⑯従来型個室・多床室のゾーニング経費支援看護小規模多機能型居宅介護事業所</v>
      </c>
      <c r="B216" s="1" t="s">
        <v>285</v>
      </c>
      <c r="C216" s="1" t="s">
        <v>16</v>
      </c>
      <c r="E216" s="150">
        <v>4713</v>
      </c>
      <c r="F216" t="s">
        <v>287</v>
      </c>
    </row>
    <row r="217" spans="1:6" x14ac:dyDescent="0.55000000000000004">
      <c r="A217" s="1" t="str">
        <f t="shared" si="21"/>
        <v>⑯従来型個室・多床室のゾーニング経費支援有料老人ホーム（定員30人以上）</v>
      </c>
      <c r="B217" s="1" t="s">
        <v>285</v>
      </c>
      <c r="C217" s="1" t="s">
        <v>100</v>
      </c>
      <c r="E217" s="150">
        <v>4713</v>
      </c>
      <c r="F217" t="s">
        <v>287</v>
      </c>
    </row>
    <row r="218" spans="1:6" x14ac:dyDescent="0.55000000000000004">
      <c r="A218" s="1" t="str">
        <f t="shared" si="21"/>
        <v>⑯従来型個室・多床室のゾーニング経費支援有料老人ホーム（定員29人以下）</v>
      </c>
      <c r="B218" s="1" t="s">
        <v>285</v>
      </c>
      <c r="C218" s="1" t="s">
        <v>101</v>
      </c>
      <c r="E218" s="150">
        <v>4713</v>
      </c>
      <c r="F218" t="s">
        <v>287</v>
      </c>
    </row>
    <row r="219" spans="1:6" x14ac:dyDescent="0.55000000000000004">
      <c r="A219" s="1" t="str">
        <f t="shared" si="21"/>
        <v>⑯従来型個室・多床室のゾーニング経費支援サービス付き高齢者向け住宅（定員30人以上）</v>
      </c>
      <c r="B219" s="1" t="s">
        <v>285</v>
      </c>
      <c r="C219" s="1" t="s">
        <v>102</v>
      </c>
      <c r="E219" s="150">
        <v>4713</v>
      </c>
      <c r="F219" t="s">
        <v>287</v>
      </c>
    </row>
    <row r="220" spans="1:6" x14ac:dyDescent="0.55000000000000004">
      <c r="A220" s="1" t="str">
        <f t="shared" si="21"/>
        <v>⑯従来型個室・多床室のゾーニング経費支援サービス付き高齢者向け住宅（定員29人以下）</v>
      </c>
      <c r="B220" s="1" t="s">
        <v>285</v>
      </c>
      <c r="C220" s="1" t="s">
        <v>79</v>
      </c>
      <c r="E220" s="150">
        <v>4713</v>
      </c>
      <c r="F220" t="s">
        <v>287</v>
      </c>
    </row>
    <row r="221" spans="1:6" x14ac:dyDescent="0.55000000000000004">
      <c r="A221" s="1" t="str">
        <f t="shared" si="21"/>
        <v>⑯従来型個室・多床室のゾーニング経費支援短期入所生活介護事業所（定員30人以上）</v>
      </c>
      <c r="B221" s="1" t="s">
        <v>285</v>
      </c>
      <c r="C221" s="1" t="s">
        <v>74</v>
      </c>
      <c r="E221" s="150">
        <v>4713</v>
      </c>
      <c r="F221" t="s">
        <v>287</v>
      </c>
    </row>
    <row r="222" spans="1:6" x14ac:dyDescent="0.55000000000000004">
      <c r="A222" s="1" t="str">
        <f t="shared" si="21"/>
        <v>⑯従来型個室・多床室のゾーニング経費支援短期入所生活介護事業所（定員29人以下）</v>
      </c>
      <c r="B222" s="1" t="s">
        <v>285</v>
      </c>
      <c r="C222" s="1" t="s">
        <v>82</v>
      </c>
      <c r="E222" s="150">
        <v>4713</v>
      </c>
      <c r="F222" t="s">
        <v>287</v>
      </c>
    </row>
    <row r="223" spans="1:6" x14ac:dyDescent="0.55000000000000004">
      <c r="A223" s="1" t="str">
        <f t="shared" si="21"/>
        <v>⑯従来型個室・多床室のゾーニング経費支援生活支援ハウス</v>
      </c>
      <c r="B223" s="1" t="s">
        <v>285</v>
      </c>
      <c r="C223" s="1" t="s">
        <v>19</v>
      </c>
      <c r="E223" s="150">
        <v>4713</v>
      </c>
      <c r="F223" t="s">
        <v>287</v>
      </c>
    </row>
    <row r="224" spans="1:6" x14ac:dyDescent="0.55000000000000004">
      <c r="A224" s="1" t="str">
        <f t="shared" si="21"/>
        <v>⑰家族面会室の整備等経費支援介護老人福祉施設(定員30人以上)</v>
      </c>
      <c r="B224" s="1" t="s">
        <v>352</v>
      </c>
      <c r="C224" s="1" t="s">
        <v>44</v>
      </c>
      <c r="E224" s="150">
        <v>2753</v>
      </c>
      <c r="F224" t="s">
        <v>174</v>
      </c>
    </row>
    <row r="225" spans="1:6" x14ac:dyDescent="0.55000000000000004">
      <c r="A225" s="1" t="str">
        <f t="shared" ref="A225:A247" si="22">B225&amp;C225</f>
        <v>⑰家族面会室の整備等経費支援介護老人福祉施設(定員30人以上)に併設されるショートステイ居室</v>
      </c>
      <c r="B225" s="1" t="s">
        <v>352</v>
      </c>
      <c r="C225" s="1" t="s">
        <v>90</v>
      </c>
      <c r="E225" s="150">
        <v>2753</v>
      </c>
      <c r="F225" t="s">
        <v>174</v>
      </c>
    </row>
    <row r="226" spans="1:6" x14ac:dyDescent="0.55000000000000004">
      <c r="A226" s="1" t="str">
        <f t="shared" si="22"/>
        <v>⑰家族面会室の整備等経費支援地域密着型介護老人福祉施設</v>
      </c>
      <c r="B226" s="1" t="s">
        <v>352</v>
      </c>
      <c r="C226" s="1" t="s">
        <v>45</v>
      </c>
      <c r="E226" s="150">
        <v>2753</v>
      </c>
      <c r="F226" t="s">
        <v>174</v>
      </c>
    </row>
    <row r="227" spans="1:6" x14ac:dyDescent="0.55000000000000004">
      <c r="A227" s="1" t="str">
        <f t="shared" si="22"/>
        <v>⑰家族面会室の整備等経費支援地域密着型介護老人福祉施設に併設されるショートステイ居室</v>
      </c>
      <c r="B227" s="1" t="s">
        <v>352</v>
      </c>
      <c r="C227" s="1" t="s">
        <v>91</v>
      </c>
      <c r="E227" s="150">
        <v>2753</v>
      </c>
      <c r="F227" t="s">
        <v>174</v>
      </c>
    </row>
    <row r="228" spans="1:6" x14ac:dyDescent="0.55000000000000004">
      <c r="A228" s="1" t="str">
        <f t="shared" si="22"/>
        <v>⑰家族面会室の整備等経費支援介護老人保健施設（定員30人以上）</v>
      </c>
      <c r="B228" s="1" t="s">
        <v>352</v>
      </c>
      <c r="C228" s="1" t="s">
        <v>92</v>
      </c>
      <c r="E228" s="150">
        <v>2753</v>
      </c>
      <c r="F228" t="s">
        <v>174</v>
      </c>
    </row>
    <row r="229" spans="1:6" x14ac:dyDescent="0.55000000000000004">
      <c r="A229" s="1" t="str">
        <f t="shared" si="22"/>
        <v>⑰家族面会室の整備等経費支援介護老人保健施設（定員29人以下）</v>
      </c>
      <c r="B229" s="1" t="s">
        <v>352</v>
      </c>
      <c r="C229" s="1" t="s">
        <v>93</v>
      </c>
      <c r="E229" s="150">
        <v>2753</v>
      </c>
      <c r="F229" t="s">
        <v>174</v>
      </c>
    </row>
    <row r="230" spans="1:6" x14ac:dyDescent="0.55000000000000004">
      <c r="A230" s="1" t="str">
        <f t="shared" si="22"/>
        <v>⑰家族面会室の整備等経費支援介護医療院（定員30人以上）</v>
      </c>
      <c r="B230" s="1" t="s">
        <v>352</v>
      </c>
      <c r="C230" s="1" t="s">
        <v>94</v>
      </c>
      <c r="E230" s="150">
        <v>2753</v>
      </c>
      <c r="F230" t="s">
        <v>174</v>
      </c>
    </row>
    <row r="231" spans="1:6" x14ac:dyDescent="0.55000000000000004">
      <c r="A231" s="1" t="str">
        <f t="shared" si="22"/>
        <v>⑰家族面会室の整備等経費支援介護医療院（定員29人以下）</v>
      </c>
      <c r="B231" s="1" t="s">
        <v>352</v>
      </c>
      <c r="C231" s="1" t="s">
        <v>95</v>
      </c>
      <c r="E231" s="150">
        <v>2753</v>
      </c>
      <c r="F231" t="s">
        <v>174</v>
      </c>
    </row>
    <row r="232" spans="1:6" x14ac:dyDescent="0.55000000000000004">
      <c r="A232" s="1" t="str">
        <f t="shared" si="22"/>
        <v>⑰家族面会室の整備等経費支援介護療養型医療施設（定員30人以上）</v>
      </c>
      <c r="B232" s="1" t="s">
        <v>352</v>
      </c>
      <c r="C232" s="1" t="s">
        <v>96</v>
      </c>
      <c r="E232" s="150">
        <v>2753</v>
      </c>
      <c r="F232" t="s">
        <v>174</v>
      </c>
    </row>
    <row r="233" spans="1:6" x14ac:dyDescent="0.55000000000000004">
      <c r="A233" s="1" t="str">
        <f t="shared" si="22"/>
        <v>⑰家族面会室の整備等経費支援介護療養型医療施設（定員29人以下）</v>
      </c>
      <c r="B233" s="1" t="s">
        <v>352</v>
      </c>
      <c r="C233" s="1" t="s">
        <v>97</v>
      </c>
      <c r="E233" s="150">
        <v>2753</v>
      </c>
      <c r="F233" t="s">
        <v>174</v>
      </c>
    </row>
    <row r="234" spans="1:6" x14ac:dyDescent="0.55000000000000004">
      <c r="A234" s="1" t="str">
        <f t="shared" si="22"/>
        <v>⑰家族面会室の整備等経費支援養護老人ホーム（定員30人以上）</v>
      </c>
      <c r="B234" s="1" t="s">
        <v>352</v>
      </c>
      <c r="C234" s="1" t="s">
        <v>354</v>
      </c>
      <c r="E234" s="150">
        <v>2753</v>
      </c>
      <c r="F234" t="s">
        <v>174</v>
      </c>
    </row>
    <row r="235" spans="1:6" x14ac:dyDescent="0.55000000000000004">
      <c r="A235" s="1" t="str">
        <f t="shared" si="22"/>
        <v>⑰家族面会室の整備等経費支援養護老人ホーム（定員29人以下）</v>
      </c>
      <c r="B235" s="1" t="s">
        <v>352</v>
      </c>
      <c r="C235" s="1" t="s">
        <v>98</v>
      </c>
      <c r="E235" s="150">
        <v>2753</v>
      </c>
      <c r="F235" t="s">
        <v>174</v>
      </c>
    </row>
    <row r="236" spans="1:6" x14ac:dyDescent="0.55000000000000004">
      <c r="A236" s="1" t="str">
        <f t="shared" si="22"/>
        <v>⑰家族面会室の整備等経費支援軽費老人ホーム（定員30人以上）</v>
      </c>
      <c r="B236" s="1" t="s">
        <v>352</v>
      </c>
      <c r="C236" s="1" t="s">
        <v>46</v>
      </c>
      <c r="E236" s="150">
        <v>2753</v>
      </c>
      <c r="F236" t="s">
        <v>174</v>
      </c>
    </row>
    <row r="237" spans="1:6" x14ac:dyDescent="0.55000000000000004">
      <c r="A237" s="1" t="str">
        <f t="shared" si="22"/>
        <v>⑰家族面会室の整備等経費支援軽費老人ホーム（定員29人以下）</v>
      </c>
      <c r="B237" s="1" t="s">
        <v>352</v>
      </c>
      <c r="C237" s="1" t="s">
        <v>99</v>
      </c>
      <c r="E237" s="150">
        <v>2753</v>
      </c>
      <c r="F237" t="s">
        <v>174</v>
      </c>
    </row>
    <row r="238" spans="1:6" x14ac:dyDescent="0.55000000000000004">
      <c r="A238" s="1" t="str">
        <f t="shared" si="22"/>
        <v>⑰家族面会室の整備等経費支援認知症高齢者グループホーム</v>
      </c>
      <c r="B238" s="1" t="s">
        <v>352</v>
      </c>
      <c r="C238" s="1" t="s">
        <v>15</v>
      </c>
      <c r="E238" s="150">
        <v>2753</v>
      </c>
      <c r="F238" t="s">
        <v>174</v>
      </c>
    </row>
    <row r="239" spans="1:6" x14ac:dyDescent="0.55000000000000004">
      <c r="A239" s="1" t="str">
        <f t="shared" si="22"/>
        <v>⑰家族面会室の整備等経費支援小規模多機能型居宅介護事業所</v>
      </c>
      <c r="B239" s="1" t="s">
        <v>352</v>
      </c>
      <c r="C239" s="1" t="s">
        <v>13</v>
      </c>
      <c r="E239" s="150">
        <v>2753</v>
      </c>
      <c r="F239" t="s">
        <v>174</v>
      </c>
    </row>
    <row r="240" spans="1:6" x14ac:dyDescent="0.55000000000000004">
      <c r="A240" s="1" t="str">
        <f t="shared" si="22"/>
        <v>⑰家族面会室の整備等経費支援看護小規模多機能型居宅介護事業所</v>
      </c>
      <c r="B240" s="1" t="s">
        <v>352</v>
      </c>
      <c r="C240" s="1" t="s">
        <v>16</v>
      </c>
      <c r="E240" s="150">
        <v>2753</v>
      </c>
      <c r="F240" t="s">
        <v>174</v>
      </c>
    </row>
    <row r="241" spans="1:6" x14ac:dyDescent="0.55000000000000004">
      <c r="A241" s="1" t="str">
        <f t="shared" si="22"/>
        <v>⑰家族面会室の整備等経費支援有料老人ホーム（定員30人以上）</v>
      </c>
      <c r="B241" s="1" t="s">
        <v>352</v>
      </c>
      <c r="C241" s="1" t="s">
        <v>100</v>
      </c>
      <c r="E241" s="150">
        <v>2753</v>
      </c>
      <c r="F241" t="s">
        <v>174</v>
      </c>
    </row>
    <row r="242" spans="1:6" x14ac:dyDescent="0.55000000000000004">
      <c r="A242" s="1" t="str">
        <f t="shared" si="22"/>
        <v>⑰家族面会室の整備等経費支援有料老人ホーム（定員29人以下）</v>
      </c>
      <c r="B242" s="1" t="s">
        <v>352</v>
      </c>
      <c r="C242" s="1" t="s">
        <v>101</v>
      </c>
      <c r="E242" s="150">
        <v>2753</v>
      </c>
      <c r="F242" t="s">
        <v>174</v>
      </c>
    </row>
    <row r="243" spans="1:6" x14ac:dyDescent="0.55000000000000004">
      <c r="A243" s="1" t="str">
        <f t="shared" si="22"/>
        <v>⑰家族面会室の整備等経費支援サービス付き高齢者向け住宅（定員30人以上）</v>
      </c>
      <c r="B243" s="1" t="s">
        <v>352</v>
      </c>
      <c r="C243" s="1" t="s">
        <v>102</v>
      </c>
      <c r="E243" s="150">
        <v>2753</v>
      </c>
      <c r="F243" t="s">
        <v>174</v>
      </c>
    </row>
    <row r="244" spans="1:6" x14ac:dyDescent="0.55000000000000004">
      <c r="A244" s="1" t="str">
        <f t="shared" si="22"/>
        <v>⑰家族面会室の整備等経費支援サービス付き高齢者向け住宅（定員29人以下）</v>
      </c>
      <c r="B244" s="1" t="s">
        <v>352</v>
      </c>
      <c r="C244" s="1" t="s">
        <v>79</v>
      </c>
      <c r="E244" s="150">
        <v>2753</v>
      </c>
      <c r="F244" t="s">
        <v>174</v>
      </c>
    </row>
    <row r="245" spans="1:6" x14ac:dyDescent="0.55000000000000004">
      <c r="A245" s="1" t="str">
        <f t="shared" si="22"/>
        <v>⑰家族面会室の整備等経費支援短期入所生活介護事業所（定員30人以上）</v>
      </c>
      <c r="B245" s="1" t="s">
        <v>352</v>
      </c>
      <c r="C245" s="1" t="s">
        <v>74</v>
      </c>
      <c r="E245" s="150">
        <v>2753</v>
      </c>
      <c r="F245" t="s">
        <v>174</v>
      </c>
    </row>
    <row r="246" spans="1:6" x14ac:dyDescent="0.55000000000000004">
      <c r="A246" s="1" t="str">
        <f t="shared" si="22"/>
        <v>⑰家族面会室の整備等経費支援短期入所生活介護事業所（定員29人以下）</v>
      </c>
      <c r="B246" s="1" t="s">
        <v>352</v>
      </c>
      <c r="C246" s="1" t="s">
        <v>82</v>
      </c>
      <c r="E246" s="150">
        <v>2753</v>
      </c>
      <c r="F246" t="s">
        <v>174</v>
      </c>
    </row>
    <row r="247" spans="1:6" x14ac:dyDescent="0.55000000000000004">
      <c r="A247" s="1" t="str">
        <f t="shared" si="22"/>
        <v>⑰家族面会室の整備等経費支援生活支援ハウス</v>
      </c>
      <c r="B247" s="1" t="s">
        <v>352</v>
      </c>
      <c r="C247" s="1" t="s">
        <v>19</v>
      </c>
      <c r="E247" s="150">
        <v>2753</v>
      </c>
      <c r="F247" t="s">
        <v>174</v>
      </c>
    </row>
    <row r="248" spans="1:6" x14ac:dyDescent="0.55000000000000004">
      <c r="A248" s="1"/>
      <c r="E248" s="149"/>
    </row>
    <row r="249" spans="1:6" x14ac:dyDescent="0.55000000000000004">
      <c r="A249" s="1"/>
      <c r="E249" s="149"/>
    </row>
    <row r="250" spans="1:6" x14ac:dyDescent="0.55000000000000004">
      <c r="A250" s="1"/>
      <c r="E250" s="149"/>
    </row>
    <row r="251" spans="1:6" x14ac:dyDescent="0.55000000000000004">
      <c r="A251" s="1"/>
      <c r="E251" s="149"/>
    </row>
    <row r="252" spans="1:6" x14ac:dyDescent="0.55000000000000004">
      <c r="A252" s="1"/>
      <c r="E252" s="149"/>
    </row>
    <row r="253" spans="1:6" x14ac:dyDescent="0.55000000000000004">
      <c r="A253" s="1"/>
      <c r="E253" s="149"/>
    </row>
  </sheetData>
  <phoneticPr fontId="2"/>
  <pageMargins left="0.7" right="0.7" top="0.75" bottom="0.75" header="0.3" footer="0.3"/>
  <pageSetup paperSize="8"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36</vt:i4>
      </vt:variant>
    </vt:vector>
  </HeadingPairs>
  <TitlesOfParts>
    <vt:vector size="40" baseType="lpstr">
      <vt:lpstr>留意事項</vt:lpstr>
      <vt:lpstr>補助対象施設・単価一覧</vt:lpstr>
      <vt:lpstr>別紙（介護施設等整備事業交付金）</vt:lpstr>
      <vt:lpstr>単価</vt:lpstr>
      <vt:lpstr>補助対象施設・単価一覧!①及び⑤介護施設等の合築・併設支援</vt:lpstr>
      <vt:lpstr>補助対象施設・単価一覧!①地域密着型サービス施設等の整備助成</vt:lpstr>
      <vt:lpstr>①地域密着型サービス施設等の整備助成</vt:lpstr>
      <vt:lpstr>補助対象施設・単価一覧!②施設等の開設・設置に必要な準備経費支援</vt:lpstr>
      <vt:lpstr>②施設等の開設・設置に必要な準備経費支援</vt:lpstr>
      <vt:lpstr>補助対象施設・単価一覧!③定期借地権利用による整備支援</vt:lpstr>
      <vt:lpstr>⑤介護施設等の合築・併設支援</vt:lpstr>
      <vt:lpstr>補助対象施設・単価一覧!⑥空き家を活用した整備支援</vt:lpstr>
      <vt:lpstr>⑥空き家を活用した整備支援</vt:lpstr>
      <vt:lpstr>⑦_①既存の特別養護老人ホーム等のユニット化改修支援_個室→ユニット</vt:lpstr>
      <vt:lpstr>⑦_①既存の特別養護老人ホーム等のユニット化改修支援_多床室→ユニット</vt:lpstr>
      <vt:lpstr>⑦_②既存の特養及び併設されるショートステイ多床室のプライバシー保護のための改修支援</vt:lpstr>
      <vt:lpstr>補助対象施設・単価一覧!⑦_④看取り環境の整備促進</vt:lpstr>
      <vt:lpstr>⑦_④看取り環境の整備促進</vt:lpstr>
      <vt:lpstr>補助対象施設・単価一覧!⑦_⑤共生型サービス事業所の整備促進</vt:lpstr>
      <vt:lpstr>⑦_⑤共生型サービス事業所の整備促進</vt:lpstr>
      <vt:lpstr>補助対象施設・単価一覧!⑧民有地マッチング事業</vt:lpstr>
      <vt:lpstr>補助対象施設・単価一覧!⑨介護施設等の創設を条件に行う広域型施設の大規模修繕・耐震化</vt:lpstr>
      <vt:lpstr>⑨介護施設等の創設を条件に行う広域型施設の大規模修繕・耐震化</vt:lpstr>
      <vt:lpstr>補助対象施設・単価一覧!⑩大規模修繕の際にあわせて行う介護ロボット・ICTの導入支援</vt:lpstr>
      <vt:lpstr>⑩大規模修繕の際にあわせて行う介護ロボット・ICTの導入支援</vt:lpstr>
      <vt:lpstr>補助対象施設・単価一覧!⑪介護職員の宿舎施設整備</vt:lpstr>
      <vt:lpstr>⑪介護職員の宿舎施設整備</vt:lpstr>
      <vt:lpstr>補助対象施設・単価一覧!⑫介護予防・健康づくりを行う介護予防拠点における防災意識啓発の取組支援</vt:lpstr>
      <vt:lpstr>⑫介護予防・健康づくりを行う介護予防拠点における防災意識啓発の取組支援</vt:lpstr>
      <vt:lpstr>⑬介護施設等における簡易陰圧装置の設置に係る経費支援</vt:lpstr>
      <vt:lpstr>⑭介護施設等における多床室の個室化に要する改修費支援事業</vt:lpstr>
      <vt:lpstr>⑮ユニット型施設の各ユニットへの玄関室設置によるゾーニング経費支援</vt:lpstr>
      <vt:lpstr>⑯従来型個室・多床室のゾーニング経費支援</vt:lpstr>
      <vt:lpstr>⑰家族面会室の整備経費支援</vt:lpstr>
      <vt:lpstr>⑰家族面会室の整備等経費支援</vt:lpstr>
      <vt:lpstr>⑱災害レッドゾーンに所在する老朽化した広域型介護施設の移転改築整備</vt:lpstr>
      <vt:lpstr>'別紙（介護施設等整備事業交付金）'!Print_Area</vt:lpstr>
      <vt:lpstr>補助対象施設・単価一覧!Print_Area</vt:lpstr>
      <vt:lpstr>留意事項!Print_Area</vt:lpstr>
      <vt:lpstr>地域密着型介護老人福祉施設及び併設されるショートステイ居室</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Windows ユーザー</cp:lastModifiedBy>
  <cp:lastPrinted>2024-07-26T01:26:14Z</cp:lastPrinted>
  <dcterms:created xsi:type="dcterms:W3CDTF">2020-07-28T05:01:59Z</dcterms:created>
  <dcterms:modified xsi:type="dcterms:W3CDTF">2024-07-26T02:22:22Z</dcterms:modified>
</cp:coreProperties>
</file>