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常用　管理班\事業所補助金関係\ｸﾞﾙｰﾌﾟﾎｰﾑ運営費補助金\R05\03_実績報告\01.起案\"/>
    </mc:Choice>
  </mc:AlternateContent>
  <xr:revisionPtr revIDLastSave="0" documentId="13_ncr:1_{39E32A94-D523-427E-B48F-165D176D37B7}" xr6:coauthVersionLast="47" xr6:coauthVersionMax="47" xr10:uidLastSave="{00000000-0000-0000-0000-000000000000}"/>
  <bookViews>
    <workbookView xWindow="-110" yWindow="-110" windowWidth="19420" windowHeight="10420" tabRatio="939" xr2:uid="{00000000-000D-0000-FFFF-FFFF00000000}"/>
  </bookViews>
  <sheets>
    <sheet name="精算書" sheetId="24" r:id="rId1"/>
    <sheet name="実績表1(住居ごと)" sheetId="26" r:id="rId2"/>
    <sheet name="実績表2(住居ごと)" sheetId="39" r:id="rId3"/>
    <sheet name="実績表3(住居ごと)" sheetId="40" r:id="rId4"/>
    <sheet name="実績表4(住居ごと)" sheetId="41" r:id="rId5"/>
    <sheet name="実績表5(住居ごと)" sheetId="42" r:id="rId6"/>
    <sheet name="実績表6(住居ごと)" sheetId="43" r:id="rId7"/>
    <sheet name="実績表7(住居ごと)" sheetId="44" r:id="rId8"/>
    <sheet name="実績表8(住居ごと)" sheetId="45" r:id="rId9"/>
    <sheet name="実績表9(住居ごと)" sheetId="46" r:id="rId10"/>
    <sheet name="決算書（記入例） " sheetId="38" r:id="rId11"/>
  </sheets>
  <definedNames>
    <definedName name="_xlnm.Print_Area" localSheetId="10">'決算書（記入例） '!$A$2:$J$60</definedName>
    <definedName name="_xlnm.Print_Area" localSheetId="1">'実績表1(住居ごと)'!$B$1:$X$32</definedName>
    <definedName name="_xlnm.Print_Area" localSheetId="2">'実績表2(住居ごと)'!$B$1:$X$32</definedName>
    <definedName name="_xlnm.Print_Area" localSheetId="3">'実績表3(住居ごと)'!$B$1:$X$32</definedName>
    <definedName name="_xlnm.Print_Area" localSheetId="4">'実績表4(住居ごと)'!$B$1:$X$32</definedName>
    <definedName name="_xlnm.Print_Area" localSheetId="5">'実績表5(住居ごと)'!$B$1:$X$32</definedName>
    <definedName name="_xlnm.Print_Area" localSheetId="6">'実績表6(住居ごと)'!$B$1:$X$32</definedName>
    <definedName name="_xlnm.Print_Area" localSheetId="7">'実績表7(住居ごと)'!$B$1:$X$32</definedName>
    <definedName name="_xlnm.Print_Area" localSheetId="8">'実績表8(住居ごと)'!$B$1:$X$32</definedName>
    <definedName name="_xlnm.Print_Area" localSheetId="9">'実績表9(住居ごと)'!$B$1:$X$32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4" l="1"/>
  <c r="B43" i="24"/>
  <c r="B42" i="24"/>
  <c r="T25" i="46"/>
  <c r="T23" i="46"/>
  <c r="D23" i="46"/>
  <c r="T22" i="46"/>
  <c r="T20" i="46"/>
  <c r="D20" i="46"/>
  <c r="T19" i="46"/>
  <c r="T17" i="46"/>
  <c r="D17" i="46"/>
  <c r="T16" i="46"/>
  <c r="T14" i="46"/>
  <c r="D14" i="46"/>
  <c r="T13" i="46"/>
  <c r="T11" i="46"/>
  <c r="D11" i="46"/>
  <c r="D6" i="46"/>
  <c r="D5" i="46"/>
  <c r="T25" i="45"/>
  <c r="T23" i="45"/>
  <c r="D23" i="45"/>
  <c r="T22" i="45"/>
  <c r="T20" i="45"/>
  <c r="D20" i="45"/>
  <c r="T19" i="45"/>
  <c r="T17" i="45"/>
  <c r="D17" i="45"/>
  <c r="T16" i="45"/>
  <c r="T14" i="45"/>
  <c r="D14" i="45"/>
  <c r="T13" i="45"/>
  <c r="T11" i="45"/>
  <c r="D11" i="45"/>
  <c r="D6" i="45"/>
  <c r="D5" i="45"/>
  <c r="T26" i="46" l="1"/>
  <c r="F44" i="24" s="1"/>
  <c r="T26" i="45"/>
  <c r="F43" i="24" s="1"/>
  <c r="D4" i="46"/>
  <c r="E20" i="46" s="1"/>
  <c r="D4" i="45"/>
  <c r="E14" i="45" s="1"/>
  <c r="E17" i="45" l="1"/>
  <c r="E23" i="45"/>
  <c r="E23" i="46"/>
  <c r="E17" i="46"/>
  <c r="I18" i="46" s="1"/>
  <c r="E11" i="46"/>
  <c r="R12" i="46" s="1"/>
  <c r="E14" i="46"/>
  <c r="H15" i="46" s="1"/>
  <c r="E20" i="45"/>
  <c r="E11" i="45"/>
  <c r="S12" i="45" s="1"/>
  <c r="I12" i="46"/>
  <c r="P12" i="46"/>
  <c r="R21" i="46"/>
  <c r="N21" i="46"/>
  <c r="J21" i="46"/>
  <c r="Q21" i="46"/>
  <c r="M21" i="46"/>
  <c r="I21" i="46"/>
  <c r="O21" i="46"/>
  <c r="K21" i="46"/>
  <c r="P21" i="46"/>
  <c r="L21" i="46"/>
  <c r="H21" i="46"/>
  <c r="S21" i="46"/>
  <c r="S24" i="46"/>
  <c r="O24" i="46"/>
  <c r="K24" i="46"/>
  <c r="R24" i="46"/>
  <c r="N24" i="46"/>
  <c r="J24" i="46"/>
  <c r="P24" i="46"/>
  <c r="L24" i="46"/>
  <c r="Q24" i="46"/>
  <c r="M24" i="46"/>
  <c r="I24" i="46"/>
  <c r="H24" i="46"/>
  <c r="P15" i="45"/>
  <c r="L15" i="45"/>
  <c r="H15" i="45"/>
  <c r="R15" i="45"/>
  <c r="N15" i="45"/>
  <c r="J15" i="45"/>
  <c r="M15" i="45"/>
  <c r="I15" i="45"/>
  <c r="S15" i="45"/>
  <c r="O15" i="45"/>
  <c r="K15" i="45"/>
  <c r="Q15" i="45"/>
  <c r="S24" i="45"/>
  <c r="O24" i="45"/>
  <c r="K24" i="45"/>
  <c r="R24" i="45"/>
  <c r="N24" i="45"/>
  <c r="J24" i="45"/>
  <c r="Q24" i="45"/>
  <c r="M24" i="45"/>
  <c r="I24" i="45"/>
  <c r="P24" i="45"/>
  <c r="L24" i="45"/>
  <c r="H24" i="45"/>
  <c r="Q18" i="45"/>
  <c r="M18" i="45"/>
  <c r="I18" i="45"/>
  <c r="O18" i="45"/>
  <c r="R18" i="45"/>
  <c r="N18" i="45"/>
  <c r="J18" i="45"/>
  <c r="P18" i="45"/>
  <c r="L18" i="45"/>
  <c r="H18" i="45"/>
  <c r="S18" i="45"/>
  <c r="K18" i="45"/>
  <c r="R21" i="45"/>
  <c r="N21" i="45"/>
  <c r="J21" i="45"/>
  <c r="P21" i="45"/>
  <c r="H21" i="45"/>
  <c r="O21" i="45"/>
  <c r="Q21" i="45"/>
  <c r="M21" i="45"/>
  <c r="I21" i="45"/>
  <c r="L21" i="45"/>
  <c r="S21" i="45"/>
  <c r="K21" i="45"/>
  <c r="B41" i="24"/>
  <c r="B40" i="24"/>
  <c r="B39" i="24"/>
  <c r="B38" i="24"/>
  <c r="B36" i="24"/>
  <c r="B37" i="24"/>
  <c r="T25" i="44"/>
  <c r="T23" i="44"/>
  <c r="D23" i="44"/>
  <c r="T22" i="44"/>
  <c r="T20" i="44"/>
  <c r="D20" i="44"/>
  <c r="T19" i="44"/>
  <c r="T17" i="44"/>
  <c r="D17" i="44"/>
  <c r="T16" i="44"/>
  <c r="T14" i="44"/>
  <c r="D14" i="44"/>
  <c r="T13" i="44"/>
  <c r="T11" i="44"/>
  <c r="D11" i="44"/>
  <c r="D6" i="44"/>
  <c r="D5" i="44"/>
  <c r="T25" i="43"/>
  <c r="T23" i="43"/>
  <c r="D23" i="43"/>
  <c r="T22" i="43"/>
  <c r="T20" i="43"/>
  <c r="D20" i="43"/>
  <c r="T19" i="43"/>
  <c r="T17" i="43"/>
  <c r="D17" i="43"/>
  <c r="T16" i="43"/>
  <c r="T14" i="43"/>
  <c r="D14" i="43"/>
  <c r="T13" i="43"/>
  <c r="T11" i="43"/>
  <c r="D11" i="43"/>
  <c r="D6" i="43"/>
  <c r="D5" i="43"/>
  <c r="T25" i="42"/>
  <c r="T23" i="42"/>
  <c r="D23" i="42"/>
  <c r="T22" i="42"/>
  <c r="T20" i="42"/>
  <c r="D20" i="42"/>
  <c r="T19" i="42"/>
  <c r="T17" i="42"/>
  <c r="D17" i="42"/>
  <c r="T16" i="42"/>
  <c r="T14" i="42"/>
  <c r="D14" i="42"/>
  <c r="T13" i="42"/>
  <c r="T11" i="42"/>
  <c r="D11" i="42"/>
  <c r="D6" i="42"/>
  <c r="D5" i="42"/>
  <c r="T25" i="41"/>
  <c r="T23" i="41"/>
  <c r="D23" i="41"/>
  <c r="T22" i="41"/>
  <c r="T20" i="41"/>
  <c r="D20" i="41"/>
  <c r="T19" i="41"/>
  <c r="T17" i="41"/>
  <c r="D17" i="41"/>
  <c r="T16" i="41"/>
  <c r="T14" i="41"/>
  <c r="D14" i="41"/>
  <c r="T13" i="41"/>
  <c r="T11" i="41"/>
  <c r="D11" i="41"/>
  <c r="D6" i="41"/>
  <c r="D5" i="41"/>
  <c r="T25" i="40"/>
  <c r="T23" i="40"/>
  <c r="D23" i="40"/>
  <c r="T22" i="40"/>
  <c r="T20" i="40"/>
  <c r="D20" i="40"/>
  <c r="T19" i="40"/>
  <c r="T17" i="40"/>
  <c r="D17" i="40"/>
  <c r="T16" i="40"/>
  <c r="T14" i="40"/>
  <c r="D14" i="40"/>
  <c r="T13" i="40"/>
  <c r="T11" i="40"/>
  <c r="D11" i="40"/>
  <c r="D6" i="40"/>
  <c r="D5" i="40"/>
  <c r="T25" i="39"/>
  <c r="T23" i="39"/>
  <c r="D23" i="39"/>
  <c r="T22" i="39"/>
  <c r="T20" i="39"/>
  <c r="D20" i="39"/>
  <c r="T19" i="39"/>
  <c r="T17" i="39"/>
  <c r="D17" i="39"/>
  <c r="T16" i="39"/>
  <c r="T14" i="39"/>
  <c r="D14" i="39"/>
  <c r="T13" i="39"/>
  <c r="T11" i="39"/>
  <c r="D11" i="39"/>
  <c r="D6" i="39"/>
  <c r="D5" i="39"/>
  <c r="K15" i="46" l="1"/>
  <c r="L15" i="46"/>
  <c r="M12" i="46"/>
  <c r="J12" i="46"/>
  <c r="N12" i="46"/>
  <c r="J15" i="46"/>
  <c r="O12" i="46"/>
  <c r="T26" i="41"/>
  <c r="F39" i="24" s="1"/>
  <c r="T26" i="42"/>
  <c r="F40" i="24" s="1"/>
  <c r="T26" i="39"/>
  <c r="F37" i="24" s="1"/>
  <c r="T26" i="40"/>
  <c r="F38" i="24" s="1"/>
  <c r="J18" i="46"/>
  <c r="P18" i="46"/>
  <c r="N18" i="46"/>
  <c r="M18" i="46"/>
  <c r="S18" i="46"/>
  <c r="L18" i="46"/>
  <c r="K18" i="46"/>
  <c r="H18" i="46"/>
  <c r="Q18" i="46"/>
  <c r="T26" i="44"/>
  <c r="F42" i="24" s="1"/>
  <c r="T26" i="43"/>
  <c r="F41" i="24" s="1"/>
  <c r="H12" i="46"/>
  <c r="K12" i="46"/>
  <c r="S12" i="46"/>
  <c r="N15" i="46"/>
  <c r="O15" i="46"/>
  <c r="P15" i="46"/>
  <c r="M15" i="46"/>
  <c r="R15" i="46"/>
  <c r="S15" i="46"/>
  <c r="Q15" i="46"/>
  <c r="I15" i="46"/>
  <c r="L12" i="46"/>
  <c r="Q12" i="46"/>
  <c r="O18" i="46"/>
  <c r="R18" i="46"/>
  <c r="N12" i="45"/>
  <c r="P12" i="45"/>
  <c r="R12" i="45"/>
  <c r="O12" i="45"/>
  <c r="H12" i="45"/>
  <c r="J12" i="45"/>
  <c r="Q12" i="45"/>
  <c r="L12" i="45"/>
  <c r="K12" i="45"/>
  <c r="M12" i="45"/>
  <c r="I12" i="45"/>
  <c r="T21" i="45"/>
  <c r="V20" i="45" s="1"/>
  <c r="U20" i="45" s="1"/>
  <c r="D4" i="44"/>
  <c r="D4" i="43"/>
  <c r="E23" i="43" s="1"/>
  <c r="D4" i="42"/>
  <c r="E23" i="42" s="1"/>
  <c r="D4" i="41"/>
  <c r="E14" i="41" s="1"/>
  <c r="D4" i="40"/>
  <c r="E20" i="40" s="1"/>
  <c r="D4" i="39"/>
  <c r="E20" i="39" s="1"/>
  <c r="T21" i="46"/>
  <c r="V20" i="46" s="1"/>
  <c r="U20" i="46" s="1"/>
  <c r="T24" i="46"/>
  <c r="V23" i="46" s="1"/>
  <c r="U23" i="46" s="1"/>
  <c r="T15" i="45"/>
  <c r="V14" i="45" s="1"/>
  <c r="U14" i="45" s="1"/>
  <c r="T24" i="45"/>
  <c r="V23" i="45" s="1"/>
  <c r="U23" i="45" s="1"/>
  <c r="T18" i="45"/>
  <c r="V17" i="45" s="1"/>
  <c r="U17" i="45" s="1"/>
  <c r="E14" i="44"/>
  <c r="E23" i="44"/>
  <c r="E11" i="44"/>
  <c r="E17" i="44"/>
  <c r="E20" i="44"/>
  <c r="E17" i="43"/>
  <c r="E17" i="42"/>
  <c r="E20" i="42"/>
  <c r="E17" i="41"/>
  <c r="E11" i="41"/>
  <c r="E17" i="39" l="1"/>
  <c r="E23" i="41"/>
  <c r="E14" i="43"/>
  <c r="E11" i="39"/>
  <c r="S12" i="39" s="1"/>
  <c r="T18" i="46"/>
  <c r="V17" i="46" s="1"/>
  <c r="U17" i="46" s="1"/>
  <c r="T15" i="46"/>
  <c r="V14" i="46" s="1"/>
  <c r="U14" i="46" s="1"/>
  <c r="E20" i="43"/>
  <c r="E20" i="41"/>
  <c r="Q21" i="41" s="1"/>
  <c r="E11" i="43"/>
  <c r="T12" i="46"/>
  <c r="V11" i="46" s="1"/>
  <c r="T12" i="45"/>
  <c r="V11" i="45" s="1"/>
  <c r="M4" i="45" s="1"/>
  <c r="D43" i="24" s="1"/>
  <c r="E11" i="42"/>
  <c r="R12" i="42" s="1"/>
  <c r="E14" i="42"/>
  <c r="E17" i="40"/>
  <c r="I18" i="40" s="1"/>
  <c r="E11" i="40"/>
  <c r="K12" i="40" s="1"/>
  <c r="E14" i="40"/>
  <c r="P15" i="40" s="1"/>
  <c r="E23" i="40"/>
  <c r="K24" i="40" s="1"/>
  <c r="E23" i="39"/>
  <c r="E14" i="39"/>
  <c r="R21" i="44"/>
  <c r="N21" i="44"/>
  <c r="J21" i="44"/>
  <c r="S21" i="44"/>
  <c r="K21" i="44"/>
  <c r="Q21" i="44"/>
  <c r="M21" i="44"/>
  <c r="I21" i="44"/>
  <c r="O21" i="44"/>
  <c r="P21" i="44"/>
  <c r="L21" i="44"/>
  <c r="H21" i="44"/>
  <c r="Q18" i="44"/>
  <c r="M18" i="44"/>
  <c r="I18" i="44"/>
  <c r="P18" i="44"/>
  <c r="L18" i="44"/>
  <c r="H18" i="44"/>
  <c r="R18" i="44"/>
  <c r="J18" i="44"/>
  <c r="S18" i="44"/>
  <c r="O18" i="44"/>
  <c r="K18" i="44"/>
  <c r="N18" i="44"/>
  <c r="S12" i="44"/>
  <c r="O12" i="44"/>
  <c r="K12" i="44"/>
  <c r="P12" i="44"/>
  <c r="L12" i="44"/>
  <c r="R12" i="44"/>
  <c r="N12" i="44"/>
  <c r="J12" i="44"/>
  <c r="Q12" i="44"/>
  <c r="M12" i="44"/>
  <c r="I12" i="44"/>
  <c r="H12" i="44"/>
  <c r="S24" i="44"/>
  <c r="O24" i="44"/>
  <c r="K24" i="44"/>
  <c r="P24" i="44"/>
  <c r="H24" i="44"/>
  <c r="R24" i="44"/>
  <c r="N24" i="44"/>
  <c r="J24" i="44"/>
  <c r="L24" i="44"/>
  <c r="Q24" i="44"/>
  <c r="M24" i="44"/>
  <c r="I24" i="44"/>
  <c r="P15" i="44"/>
  <c r="L15" i="44"/>
  <c r="H15" i="44"/>
  <c r="Q15" i="44"/>
  <c r="I15" i="44"/>
  <c r="S15" i="44"/>
  <c r="O15" i="44"/>
  <c r="K15" i="44"/>
  <c r="R15" i="44"/>
  <c r="N15" i="44"/>
  <c r="J15" i="44"/>
  <c r="M15" i="44"/>
  <c r="R21" i="43"/>
  <c r="N21" i="43"/>
  <c r="J21" i="43"/>
  <c r="Q21" i="43"/>
  <c r="M21" i="43"/>
  <c r="I21" i="43"/>
  <c r="S21" i="43"/>
  <c r="K21" i="43"/>
  <c r="P21" i="43"/>
  <c r="L21" i="43"/>
  <c r="H21" i="43"/>
  <c r="O21" i="43"/>
  <c r="S12" i="43"/>
  <c r="O12" i="43"/>
  <c r="K12" i="43"/>
  <c r="R12" i="43"/>
  <c r="N12" i="43"/>
  <c r="J12" i="43"/>
  <c r="P12" i="43"/>
  <c r="L12" i="43"/>
  <c r="H12" i="43"/>
  <c r="Q12" i="43"/>
  <c r="M12" i="43"/>
  <c r="I12" i="43"/>
  <c r="S24" i="43"/>
  <c r="O24" i="43"/>
  <c r="K24" i="43"/>
  <c r="R24" i="43"/>
  <c r="N24" i="43"/>
  <c r="J24" i="43"/>
  <c r="P24" i="43"/>
  <c r="L24" i="43"/>
  <c r="H24" i="43"/>
  <c r="Q24" i="43"/>
  <c r="M24" i="43"/>
  <c r="I24" i="43"/>
  <c r="Q18" i="43"/>
  <c r="M18" i="43"/>
  <c r="I18" i="43"/>
  <c r="P18" i="43"/>
  <c r="L18" i="43"/>
  <c r="H18" i="43"/>
  <c r="S18" i="43"/>
  <c r="O18" i="43"/>
  <c r="K18" i="43"/>
  <c r="R18" i="43"/>
  <c r="N18" i="43"/>
  <c r="J18" i="43"/>
  <c r="P15" i="43"/>
  <c r="L15" i="43"/>
  <c r="H15" i="43"/>
  <c r="S15" i="43"/>
  <c r="O15" i="43"/>
  <c r="K15" i="43"/>
  <c r="R15" i="43"/>
  <c r="N15" i="43"/>
  <c r="J15" i="43"/>
  <c r="Q15" i="43"/>
  <c r="M15" i="43"/>
  <c r="I15" i="43"/>
  <c r="S24" i="42"/>
  <c r="O24" i="42"/>
  <c r="K24" i="42"/>
  <c r="P24" i="42"/>
  <c r="H24" i="42"/>
  <c r="R24" i="42"/>
  <c r="N24" i="42"/>
  <c r="J24" i="42"/>
  <c r="L24" i="42"/>
  <c r="Q24" i="42"/>
  <c r="M24" i="42"/>
  <c r="I24" i="42"/>
  <c r="Q18" i="42"/>
  <c r="M18" i="42"/>
  <c r="I18" i="42"/>
  <c r="P18" i="42"/>
  <c r="L18" i="42"/>
  <c r="H18" i="42"/>
  <c r="N18" i="42"/>
  <c r="S18" i="42"/>
  <c r="O18" i="42"/>
  <c r="K18" i="42"/>
  <c r="R18" i="42"/>
  <c r="J18" i="42"/>
  <c r="R21" i="42"/>
  <c r="N21" i="42"/>
  <c r="J21" i="42"/>
  <c r="S21" i="42"/>
  <c r="K21" i="42"/>
  <c r="Q21" i="42"/>
  <c r="M21" i="42"/>
  <c r="I21" i="42"/>
  <c r="P21" i="42"/>
  <c r="L21" i="42"/>
  <c r="H21" i="42"/>
  <c r="O21" i="42"/>
  <c r="H12" i="42"/>
  <c r="P15" i="42"/>
  <c r="L15" i="42"/>
  <c r="H15" i="42"/>
  <c r="M15" i="42"/>
  <c r="S15" i="42"/>
  <c r="O15" i="42"/>
  <c r="K15" i="42"/>
  <c r="Q15" i="42"/>
  <c r="R15" i="42"/>
  <c r="N15" i="42"/>
  <c r="J15" i="42"/>
  <c r="I15" i="42"/>
  <c r="L21" i="41"/>
  <c r="S12" i="41"/>
  <c r="O12" i="41"/>
  <c r="K12" i="41"/>
  <c r="R12" i="41"/>
  <c r="N12" i="41"/>
  <c r="J12" i="41"/>
  <c r="P12" i="41"/>
  <c r="L12" i="41"/>
  <c r="H12" i="41"/>
  <c r="Q12" i="41"/>
  <c r="M12" i="41"/>
  <c r="I12" i="41"/>
  <c r="S24" i="41"/>
  <c r="O24" i="41"/>
  <c r="K24" i="41"/>
  <c r="R24" i="41"/>
  <c r="N24" i="41"/>
  <c r="J24" i="41"/>
  <c r="P24" i="41"/>
  <c r="L24" i="41"/>
  <c r="H24" i="41"/>
  <c r="Q24" i="41"/>
  <c r="M24" i="41"/>
  <c r="I24" i="41"/>
  <c r="Q18" i="41"/>
  <c r="M18" i="41"/>
  <c r="I18" i="41"/>
  <c r="P18" i="41"/>
  <c r="L18" i="41"/>
  <c r="H18" i="41"/>
  <c r="S18" i="41"/>
  <c r="O18" i="41"/>
  <c r="K18" i="41"/>
  <c r="R18" i="41"/>
  <c r="N18" i="41"/>
  <c r="J18" i="41"/>
  <c r="P15" i="41"/>
  <c r="L15" i="41"/>
  <c r="H15" i="41"/>
  <c r="S15" i="41"/>
  <c r="O15" i="41"/>
  <c r="K15" i="41"/>
  <c r="R15" i="41"/>
  <c r="N15" i="41"/>
  <c r="J15" i="41"/>
  <c r="Q15" i="41"/>
  <c r="M15" i="41"/>
  <c r="I15" i="41"/>
  <c r="M18" i="40"/>
  <c r="R18" i="40"/>
  <c r="S24" i="40"/>
  <c r="O24" i="40"/>
  <c r="R24" i="40"/>
  <c r="N24" i="40"/>
  <c r="J24" i="40"/>
  <c r="M24" i="40"/>
  <c r="I24" i="40"/>
  <c r="P24" i="40"/>
  <c r="H24" i="40"/>
  <c r="R21" i="40"/>
  <c r="N21" i="40"/>
  <c r="J21" i="40"/>
  <c r="Q21" i="40"/>
  <c r="M21" i="40"/>
  <c r="I21" i="40"/>
  <c r="P21" i="40"/>
  <c r="L21" i="40"/>
  <c r="H21" i="40"/>
  <c r="S21" i="40"/>
  <c r="O21" i="40"/>
  <c r="K21" i="40"/>
  <c r="Q18" i="39"/>
  <c r="M18" i="39"/>
  <c r="I18" i="39"/>
  <c r="P18" i="39"/>
  <c r="L18" i="39"/>
  <c r="H18" i="39"/>
  <c r="S18" i="39"/>
  <c r="O18" i="39"/>
  <c r="K18" i="39"/>
  <c r="R18" i="39"/>
  <c r="N18" i="39"/>
  <c r="J18" i="39"/>
  <c r="J12" i="39"/>
  <c r="R21" i="39"/>
  <c r="N21" i="39"/>
  <c r="J21" i="39"/>
  <c r="Q21" i="39"/>
  <c r="M21" i="39"/>
  <c r="I21" i="39"/>
  <c r="K21" i="39"/>
  <c r="P21" i="39"/>
  <c r="L21" i="39"/>
  <c r="H21" i="39"/>
  <c r="S21" i="39"/>
  <c r="O21" i="39"/>
  <c r="S24" i="39"/>
  <c r="O24" i="39"/>
  <c r="K24" i="39"/>
  <c r="R24" i="39"/>
  <c r="N24" i="39"/>
  <c r="J24" i="39"/>
  <c r="L24" i="39"/>
  <c r="Q24" i="39"/>
  <c r="M24" i="39"/>
  <c r="I24" i="39"/>
  <c r="P24" i="39"/>
  <c r="H24" i="39"/>
  <c r="P15" i="39"/>
  <c r="L15" i="39"/>
  <c r="H15" i="39"/>
  <c r="S15" i="39"/>
  <c r="O15" i="39"/>
  <c r="K15" i="39"/>
  <c r="Q15" i="39"/>
  <c r="R15" i="39"/>
  <c r="N15" i="39"/>
  <c r="J15" i="39"/>
  <c r="M15" i="39"/>
  <c r="I15" i="39"/>
  <c r="Q18" i="40" l="1"/>
  <c r="M4" i="46"/>
  <c r="D44" i="24" s="1"/>
  <c r="K18" i="40"/>
  <c r="S15" i="40"/>
  <c r="H18" i="40"/>
  <c r="V26" i="46"/>
  <c r="M5" i="46" s="1"/>
  <c r="H44" i="24" s="1"/>
  <c r="L18" i="40"/>
  <c r="U11" i="45"/>
  <c r="V26" i="45"/>
  <c r="M5" i="45" s="1"/>
  <c r="H43" i="24" s="1"/>
  <c r="P12" i="39"/>
  <c r="S21" i="41"/>
  <c r="O12" i="42"/>
  <c r="J21" i="41"/>
  <c r="I15" i="40"/>
  <c r="I12" i="39"/>
  <c r="N15" i="40"/>
  <c r="P12" i="42"/>
  <c r="M12" i="39"/>
  <c r="N12" i="39"/>
  <c r="K12" i="39"/>
  <c r="M15" i="40"/>
  <c r="R15" i="40"/>
  <c r="H15" i="40"/>
  <c r="P21" i="41"/>
  <c r="I21" i="41"/>
  <c r="N21" i="41"/>
  <c r="I12" i="42"/>
  <c r="J12" i="42"/>
  <c r="S12" i="42"/>
  <c r="R12" i="39"/>
  <c r="Q15" i="40"/>
  <c r="K15" i="40"/>
  <c r="L15" i="40"/>
  <c r="K21" i="41"/>
  <c r="M21" i="41"/>
  <c r="R21" i="41"/>
  <c r="M12" i="42"/>
  <c r="N12" i="42"/>
  <c r="Q12" i="39"/>
  <c r="O12" i="39"/>
  <c r="H12" i="39"/>
  <c r="L12" i="39"/>
  <c r="J15" i="40"/>
  <c r="O15" i="40"/>
  <c r="H21" i="41"/>
  <c r="O21" i="41"/>
  <c r="L12" i="42"/>
  <c r="Q12" i="42"/>
  <c r="K12" i="42"/>
  <c r="U11" i="46"/>
  <c r="T24" i="43"/>
  <c r="V23" i="43" s="1"/>
  <c r="U23" i="43" s="1"/>
  <c r="T24" i="41"/>
  <c r="V23" i="41" s="1"/>
  <c r="U23" i="41" s="1"/>
  <c r="O12" i="40"/>
  <c r="P12" i="40"/>
  <c r="J12" i="40"/>
  <c r="I12" i="40"/>
  <c r="N12" i="40"/>
  <c r="S12" i="40"/>
  <c r="H12" i="40"/>
  <c r="M12" i="40"/>
  <c r="R12" i="40"/>
  <c r="J18" i="40"/>
  <c r="O18" i="40"/>
  <c r="P18" i="40"/>
  <c r="L12" i="40"/>
  <c r="Q12" i="40"/>
  <c r="L24" i="40"/>
  <c r="T24" i="40" s="1"/>
  <c r="V23" i="40" s="1"/>
  <c r="U23" i="40" s="1"/>
  <c r="Q24" i="40"/>
  <c r="N18" i="40"/>
  <c r="S18" i="40"/>
  <c r="T21" i="39"/>
  <c r="V20" i="39" s="1"/>
  <c r="U20" i="39" s="1"/>
  <c r="T24" i="39"/>
  <c r="V23" i="39" s="1"/>
  <c r="U23" i="39" s="1"/>
  <c r="T15" i="44"/>
  <c r="V14" i="44" s="1"/>
  <c r="U14" i="44" s="1"/>
  <c r="T12" i="44"/>
  <c r="V11" i="44" s="1"/>
  <c r="T18" i="44"/>
  <c r="V17" i="44" s="1"/>
  <c r="U17" i="44" s="1"/>
  <c r="T24" i="44"/>
  <c r="V23" i="44" s="1"/>
  <c r="U23" i="44" s="1"/>
  <c r="T21" i="44"/>
  <c r="V20" i="44" s="1"/>
  <c r="U20" i="44" s="1"/>
  <c r="T15" i="43"/>
  <c r="V14" i="43" s="1"/>
  <c r="U14" i="43" s="1"/>
  <c r="T12" i="43"/>
  <c r="V11" i="43" s="1"/>
  <c r="T21" i="43"/>
  <c r="V20" i="43" s="1"/>
  <c r="U20" i="43" s="1"/>
  <c r="T18" i="43"/>
  <c r="V17" i="43" s="1"/>
  <c r="U17" i="43" s="1"/>
  <c r="T15" i="42"/>
  <c r="V14" i="42" s="1"/>
  <c r="U14" i="42" s="1"/>
  <c r="T18" i="42"/>
  <c r="V17" i="42" s="1"/>
  <c r="U17" i="42" s="1"/>
  <c r="T24" i="42"/>
  <c r="V23" i="42" s="1"/>
  <c r="U23" i="42" s="1"/>
  <c r="T21" i="42"/>
  <c r="V20" i="42" s="1"/>
  <c r="U20" i="42" s="1"/>
  <c r="T12" i="41"/>
  <c r="V11" i="41" s="1"/>
  <c r="T15" i="41"/>
  <c r="V14" i="41" s="1"/>
  <c r="U14" i="41" s="1"/>
  <c r="T18" i="41"/>
  <c r="V17" i="41" s="1"/>
  <c r="U17" i="41" s="1"/>
  <c r="T21" i="40"/>
  <c r="V20" i="40" s="1"/>
  <c r="U20" i="40" s="1"/>
  <c r="T18" i="39"/>
  <c r="V17" i="39" s="1"/>
  <c r="U17" i="39" s="1"/>
  <c r="T15" i="39"/>
  <c r="V14" i="39" s="1"/>
  <c r="U14" i="39" s="1"/>
  <c r="T25" i="26"/>
  <c r="T23" i="26"/>
  <c r="T22" i="26"/>
  <c r="T20" i="26"/>
  <c r="T19" i="26"/>
  <c r="T17" i="26"/>
  <c r="T16" i="26"/>
  <c r="T14" i="26"/>
  <c r="T11" i="26"/>
  <c r="T13" i="26"/>
  <c r="D23" i="26"/>
  <c r="D20" i="26"/>
  <c r="D17" i="26"/>
  <c r="D14" i="26"/>
  <c r="D11" i="26"/>
  <c r="D6" i="26"/>
  <c r="D5" i="26"/>
  <c r="T21" i="41" l="1"/>
  <c r="V20" i="41" s="1"/>
  <c r="U20" i="41" s="1"/>
  <c r="T15" i="40"/>
  <c r="V14" i="40" s="1"/>
  <c r="U14" i="40" s="1"/>
  <c r="T26" i="26"/>
  <c r="F36" i="24" s="1"/>
  <c r="F45" i="24" s="1"/>
  <c r="T12" i="42"/>
  <c r="V11" i="42" s="1"/>
  <c r="M4" i="42" s="1"/>
  <c r="D40" i="24" s="1"/>
  <c r="T12" i="39"/>
  <c r="V11" i="39" s="1"/>
  <c r="V26" i="39" s="1"/>
  <c r="M5" i="39" s="1"/>
  <c r="H37" i="24" s="1"/>
  <c r="T18" i="40"/>
  <c r="V17" i="40" s="1"/>
  <c r="U17" i="40" s="1"/>
  <c r="T12" i="40"/>
  <c r="V11" i="40" s="1"/>
  <c r="U11" i="40" s="1"/>
  <c r="D4" i="26"/>
  <c r="E17" i="26" s="1"/>
  <c r="V26" i="44"/>
  <c r="M5" i="44" s="1"/>
  <c r="H42" i="24" s="1"/>
  <c r="M4" i="44"/>
  <c r="D42" i="24" s="1"/>
  <c r="U11" i="44"/>
  <c r="V26" i="43"/>
  <c r="M5" i="43" s="1"/>
  <c r="H41" i="24" s="1"/>
  <c r="M4" i="43"/>
  <c r="D41" i="24" s="1"/>
  <c r="U11" i="43"/>
  <c r="V26" i="42"/>
  <c r="M5" i="42" s="1"/>
  <c r="H40" i="24" s="1"/>
  <c r="V26" i="41"/>
  <c r="M5" i="41" s="1"/>
  <c r="H39" i="24" s="1"/>
  <c r="M4" i="41"/>
  <c r="D39" i="24" s="1"/>
  <c r="U11" i="41"/>
  <c r="E20" i="26" l="1"/>
  <c r="E14" i="26"/>
  <c r="G10" i="24"/>
  <c r="G12" i="24" s="1"/>
  <c r="G13" i="24" s="1"/>
  <c r="U11" i="42"/>
  <c r="E11" i="26"/>
  <c r="Q12" i="26" s="1"/>
  <c r="U11" i="39"/>
  <c r="M4" i="39"/>
  <c r="D37" i="24" s="1"/>
  <c r="V26" i="40"/>
  <c r="M5" i="40" s="1"/>
  <c r="H38" i="24" s="1"/>
  <c r="M4" i="40"/>
  <c r="D38" i="24" s="1"/>
  <c r="N18" i="26"/>
  <c r="M18" i="26"/>
  <c r="H18" i="26"/>
  <c r="O18" i="26"/>
  <c r="K18" i="26"/>
  <c r="L18" i="26"/>
  <c r="R18" i="26"/>
  <c r="Q18" i="26"/>
  <c r="S18" i="26"/>
  <c r="P18" i="26"/>
  <c r="I18" i="26"/>
  <c r="J18" i="26"/>
  <c r="K12" i="26"/>
  <c r="J12" i="26"/>
  <c r="E23" i="26"/>
  <c r="M24" i="26" s="1"/>
  <c r="M12" i="26"/>
  <c r="S12" i="26"/>
  <c r="R12" i="26"/>
  <c r="O12" i="26"/>
  <c r="J24" i="26"/>
  <c r="Q21" i="26"/>
  <c r="M21" i="26"/>
  <c r="P21" i="26"/>
  <c r="K21" i="26"/>
  <c r="H21" i="26"/>
  <c r="O21" i="26"/>
  <c r="L21" i="26"/>
  <c r="J21" i="26"/>
  <c r="I21" i="26"/>
  <c r="N21" i="26"/>
  <c r="R21" i="26"/>
  <c r="S21" i="26"/>
  <c r="I15" i="26"/>
  <c r="L15" i="26"/>
  <c r="P15" i="26"/>
  <c r="O15" i="26"/>
  <c r="K15" i="26"/>
  <c r="R15" i="26"/>
  <c r="H15" i="26"/>
  <c r="M15" i="26"/>
  <c r="J15" i="26"/>
  <c r="Q15" i="26"/>
  <c r="N15" i="26"/>
  <c r="S15" i="26"/>
  <c r="I24" i="26" l="1"/>
  <c r="I12" i="26"/>
  <c r="N12" i="26"/>
  <c r="H12" i="26"/>
  <c r="P12" i="26"/>
  <c r="L12" i="26"/>
  <c r="T12" i="26"/>
  <c r="V11" i="26" s="1"/>
  <c r="U11" i="26" s="1"/>
  <c r="T18" i="26"/>
  <c r="V17" i="26" s="1"/>
  <c r="U17" i="26" s="1"/>
  <c r="Q24" i="26"/>
  <c r="N24" i="26"/>
  <c r="P24" i="26"/>
  <c r="S24" i="26"/>
  <c r="R24" i="26"/>
  <c r="H24" i="26"/>
  <c r="L24" i="26"/>
  <c r="T15" i="26"/>
  <c r="V14" i="26" s="1"/>
  <c r="U14" i="26" s="1"/>
  <c r="O24" i="26"/>
  <c r="K24" i="26"/>
  <c r="T21" i="26"/>
  <c r="V20" i="26" s="1"/>
  <c r="U20" i="26" s="1"/>
  <c r="T24" i="26" l="1"/>
  <c r="V23" i="26" s="1"/>
  <c r="V26" i="26" s="1"/>
  <c r="M5" i="26" s="1"/>
  <c r="H36" i="24" s="1"/>
  <c r="H45" i="24" s="1"/>
  <c r="U23" i="26" l="1"/>
  <c r="M4" i="26"/>
  <c r="D36" i="24" s="1"/>
  <c r="D45" i="24" s="1"/>
  <c r="G8" i="24" s="1"/>
  <c r="G14" i="24" l="1"/>
  <c r="G15" i="24" s="1"/>
</calcChain>
</file>

<file path=xl/sharedStrings.xml><?xml version="1.0" encoding="utf-8"?>
<sst xmlns="http://schemas.openxmlformats.org/spreadsheetml/2006/main" count="1162" uniqueCount="148">
  <si>
    <t>（単位：円）</t>
    <rPh sb="1" eb="3">
      <t>タンイ</t>
    </rPh>
    <rPh sb="4" eb="5">
      <t>エン</t>
    </rPh>
    <phoneticPr fontId="2"/>
  </si>
  <si>
    <t>定員</t>
    <rPh sb="0" eb="2">
      <t>テイイン</t>
    </rPh>
    <phoneticPr fontId="2"/>
  </si>
  <si>
    <t>合計</t>
    <rPh sb="0" eb="2">
      <t>ゴウケイ</t>
    </rPh>
    <phoneticPr fontId="2"/>
  </si>
  <si>
    <t>共同生活住居名</t>
    <rPh sb="0" eb="2">
      <t>キョウドウ</t>
    </rPh>
    <rPh sb="2" eb="4">
      <t>セイカツ</t>
    </rPh>
    <rPh sb="4" eb="6">
      <t>ジュウキョ</t>
    </rPh>
    <rPh sb="6" eb="7">
      <t>メイ</t>
    </rPh>
    <phoneticPr fontId="2"/>
  </si>
  <si>
    <t>4月
提供分</t>
    <rPh sb="1" eb="2">
      <t>ガツ</t>
    </rPh>
    <rPh sb="3" eb="5">
      <t>テイキョウ</t>
    </rPh>
    <rPh sb="5" eb="6">
      <t>ブン</t>
    </rPh>
    <phoneticPr fontId="2"/>
  </si>
  <si>
    <t>5月
提供分</t>
    <rPh sb="1" eb="2">
      <t>ガツ</t>
    </rPh>
    <rPh sb="3" eb="5">
      <t>テイキョウ</t>
    </rPh>
    <rPh sb="5" eb="6">
      <t>ブン</t>
    </rPh>
    <phoneticPr fontId="2"/>
  </si>
  <si>
    <t>6月
提供分</t>
    <rPh sb="1" eb="2">
      <t>ガツ</t>
    </rPh>
    <rPh sb="3" eb="5">
      <t>テイキョウ</t>
    </rPh>
    <rPh sb="5" eb="6">
      <t>ブン</t>
    </rPh>
    <phoneticPr fontId="2"/>
  </si>
  <si>
    <t>7月
提供分</t>
    <rPh sb="1" eb="2">
      <t>ガツ</t>
    </rPh>
    <rPh sb="3" eb="5">
      <t>テイキョウ</t>
    </rPh>
    <rPh sb="5" eb="6">
      <t>ブン</t>
    </rPh>
    <phoneticPr fontId="2"/>
  </si>
  <si>
    <t>8月
提供分</t>
    <rPh sb="1" eb="2">
      <t>ガツ</t>
    </rPh>
    <rPh sb="3" eb="5">
      <t>テイキョウ</t>
    </rPh>
    <rPh sb="5" eb="6">
      <t>ブン</t>
    </rPh>
    <phoneticPr fontId="2"/>
  </si>
  <si>
    <t>9月
提供分</t>
    <rPh sb="1" eb="2">
      <t>ガツ</t>
    </rPh>
    <rPh sb="3" eb="5">
      <t>テイキョウ</t>
    </rPh>
    <rPh sb="5" eb="6">
      <t>ブン</t>
    </rPh>
    <phoneticPr fontId="2"/>
  </si>
  <si>
    <t>10月
提供分</t>
    <rPh sb="2" eb="3">
      <t>ガツ</t>
    </rPh>
    <rPh sb="4" eb="6">
      <t>テイキョウ</t>
    </rPh>
    <rPh sb="6" eb="7">
      <t>ブン</t>
    </rPh>
    <phoneticPr fontId="2"/>
  </si>
  <si>
    <t>11月
提供分</t>
    <rPh sb="2" eb="3">
      <t>ガツ</t>
    </rPh>
    <rPh sb="4" eb="6">
      <t>テイキョウ</t>
    </rPh>
    <rPh sb="6" eb="7">
      <t>ブン</t>
    </rPh>
    <phoneticPr fontId="2"/>
  </si>
  <si>
    <t>12月
提供分</t>
    <rPh sb="2" eb="3">
      <t>ガツ</t>
    </rPh>
    <rPh sb="4" eb="6">
      <t>テイキョウ</t>
    </rPh>
    <rPh sb="6" eb="7">
      <t>ブン</t>
    </rPh>
    <phoneticPr fontId="2"/>
  </si>
  <si>
    <t>1月
提供分</t>
    <rPh sb="1" eb="2">
      <t>ガツ</t>
    </rPh>
    <rPh sb="3" eb="5">
      <t>テイキョウ</t>
    </rPh>
    <rPh sb="5" eb="6">
      <t>ブン</t>
    </rPh>
    <phoneticPr fontId="2"/>
  </si>
  <si>
    <t>2月
提供分</t>
    <rPh sb="1" eb="2">
      <t>ガツ</t>
    </rPh>
    <rPh sb="3" eb="5">
      <t>テイキョウ</t>
    </rPh>
    <rPh sb="5" eb="6">
      <t>ブン</t>
    </rPh>
    <phoneticPr fontId="2"/>
  </si>
  <si>
    <t>3月
提供分</t>
    <rPh sb="1" eb="2">
      <t>ガツ</t>
    </rPh>
    <rPh sb="3" eb="5">
      <t>テイキョウ</t>
    </rPh>
    <rPh sb="5" eb="6">
      <t>ブン</t>
    </rPh>
    <phoneticPr fontId="2"/>
  </si>
  <si>
    <t>非該当</t>
    <rPh sb="0" eb="3">
      <t>ヒガイトウ</t>
    </rPh>
    <phoneticPr fontId="2"/>
  </si>
  <si>
    <t>世話人配置</t>
    <rPh sb="0" eb="2">
      <t>セワ</t>
    </rPh>
    <rPh sb="2" eb="3">
      <t>ニン</t>
    </rPh>
    <rPh sb="3" eb="5">
      <t>ハイチ</t>
    </rPh>
    <phoneticPr fontId="2"/>
  </si>
  <si>
    <t>対象者数</t>
    <rPh sb="0" eb="3">
      <t>タイショウシャ</t>
    </rPh>
    <rPh sb="3" eb="4">
      <t>スウ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</si>
  <si>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</si>
  <si>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２名</t>
    <rPh sb="1" eb="2">
      <t>メイ</t>
    </rPh>
    <phoneticPr fontId="3"/>
  </si>
  <si>
    <t>３名</t>
    <rPh sb="1" eb="2">
      <t>メイ</t>
    </rPh>
    <phoneticPr fontId="3"/>
  </si>
  <si>
    <t>４名</t>
    <rPh sb="1" eb="2">
      <t>メイ</t>
    </rPh>
    <phoneticPr fontId="3"/>
  </si>
  <si>
    <t>５名</t>
    <rPh sb="1" eb="2">
      <t>メイ</t>
    </rPh>
    <phoneticPr fontId="3"/>
  </si>
  <si>
    <t>６名</t>
    <rPh sb="1" eb="2">
      <t>メイ</t>
    </rPh>
    <phoneticPr fontId="3"/>
  </si>
  <si>
    <t>区分1</t>
    <rPh sb="0" eb="2">
      <t>クブン</t>
    </rPh>
    <phoneticPr fontId="3"/>
  </si>
  <si>
    <t>区分2</t>
    <rPh sb="0" eb="2">
      <t>クブン</t>
    </rPh>
    <phoneticPr fontId="3"/>
  </si>
  <si>
    <t>区分3</t>
    <rPh sb="0" eb="2">
      <t>クブン</t>
    </rPh>
    <phoneticPr fontId="3"/>
  </si>
  <si>
    <t>区分4</t>
    <rPh sb="0" eb="2">
      <t>クブン</t>
    </rPh>
    <phoneticPr fontId="3"/>
  </si>
  <si>
    <t>区分5</t>
    <rPh sb="0" eb="2">
      <t>クブン</t>
    </rPh>
    <phoneticPr fontId="3"/>
  </si>
  <si>
    <t>区分6</t>
    <rPh sb="0" eb="2">
      <t>クブン</t>
    </rPh>
    <phoneticPr fontId="3"/>
  </si>
  <si>
    <t>４：１</t>
  </si>
  <si>
    <t>５：１</t>
  </si>
  <si>
    <t>６：１</t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</si>
  <si>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</si>
  <si>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</si>
  <si>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</si>
  <si>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</si>
  <si>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</si>
  <si>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</si>
  <si>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合　　　　　　計</t>
    <phoneticPr fontId="2"/>
  </si>
  <si>
    <t>非該当</t>
    <rPh sb="0" eb="1">
      <t>ヒ</t>
    </rPh>
    <rPh sb="1" eb="3">
      <t>ガイトウ</t>
    </rPh>
    <phoneticPr fontId="2"/>
  </si>
  <si>
    <t>事業所名</t>
    <rPh sb="0" eb="3">
      <t>ジギョウショ</t>
    </rPh>
    <rPh sb="3" eb="4">
      <t>メイ</t>
    </rPh>
    <phoneticPr fontId="2"/>
  </si>
  <si>
    <t>基準
単価ａ</t>
    <rPh sb="0" eb="2">
      <t>キジュン</t>
    </rPh>
    <rPh sb="3" eb="5">
      <t>タンカ</t>
    </rPh>
    <phoneticPr fontId="2"/>
  </si>
  <si>
    <t>補助基準単価と比べ少ない額ｂ</t>
    <rPh sb="0" eb="2">
      <t>ホジョ</t>
    </rPh>
    <rPh sb="2" eb="4">
      <t>キジュン</t>
    </rPh>
    <rPh sb="4" eb="6">
      <t>タンカ</t>
    </rPh>
    <rPh sb="7" eb="8">
      <t>クラ</t>
    </rPh>
    <rPh sb="9" eb="10">
      <t>スク</t>
    </rPh>
    <rPh sb="12" eb="13">
      <t>ガク</t>
    </rPh>
    <phoneticPr fontId="2"/>
  </si>
  <si>
    <t>利用月数ｃ</t>
    <rPh sb="0" eb="2">
      <t>リヨウ</t>
    </rPh>
    <rPh sb="2" eb="4">
      <t>ツキスウ</t>
    </rPh>
    <phoneticPr fontId="2"/>
  </si>
  <si>
    <t>～</t>
    <phoneticPr fontId="2"/>
  </si>
  <si>
    <t>(下段)利用期間</t>
    <rPh sb="1" eb="3">
      <t>ゲダン</t>
    </rPh>
    <rPh sb="4" eb="6">
      <t>リヨウ</t>
    </rPh>
    <rPh sb="6" eb="8">
      <t>キカン</t>
    </rPh>
    <phoneticPr fontId="2"/>
  </si>
  <si>
    <t>(上段)補助基準額ｄ
ａ×ｃ－ｂ</t>
    <rPh sb="1" eb="3">
      <t>ジョウダン</t>
    </rPh>
    <rPh sb="4" eb="6">
      <t>ホジョ</t>
    </rPh>
    <rPh sb="6" eb="8">
      <t>キジュン</t>
    </rPh>
    <rPh sb="8" eb="9">
      <t>ガク</t>
    </rPh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</si>
  <si>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</si>
  <si>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</si>
  <si>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補助基準額　Ｄ</t>
    <rPh sb="0" eb="2">
      <t>ホジョ</t>
    </rPh>
    <rPh sb="2" eb="4">
      <t>キジュン</t>
    </rPh>
    <rPh sb="4" eb="5">
      <t>ガク</t>
    </rPh>
    <phoneticPr fontId="2"/>
  </si>
  <si>
    <t>【内訳】</t>
    <rPh sb="1" eb="3">
      <t>ウチワケ</t>
    </rPh>
    <phoneticPr fontId="2"/>
  </si>
  <si>
    <t>障害
支援
区分</t>
    <rPh sb="0" eb="2">
      <t>ショウガイ</t>
    </rPh>
    <rPh sb="3" eb="5">
      <t>シエン</t>
    </rPh>
    <rPh sb="6" eb="8">
      <t>クブン</t>
    </rPh>
    <phoneticPr fontId="2"/>
  </si>
  <si>
    <t>国報酬</t>
    <rPh sb="0" eb="1">
      <t>クニ</t>
    </rPh>
    <rPh sb="1" eb="3">
      <t>ホウシュウ</t>
    </rPh>
    <phoneticPr fontId="2"/>
  </si>
  <si>
    <t>３．「利用月数ｃ」には「1」を入力してください。ただし、入居者が月の途中で入退去した場合には日割計算を行い、小数点以下第２位まで入力してください（小数点第３位以下切捨て）。</t>
    <rPh sb="3" eb="5">
      <t>リヨウ</t>
    </rPh>
    <rPh sb="5" eb="7">
      <t>ツキスウ</t>
    </rPh>
    <rPh sb="15" eb="17">
      <t>ニュウリョク</t>
    </rPh>
    <rPh sb="28" eb="31">
      <t>ニュウキョシャ</t>
    </rPh>
    <rPh sb="32" eb="33">
      <t>ツキ</t>
    </rPh>
    <rPh sb="34" eb="36">
      <t>トチュウ</t>
    </rPh>
    <rPh sb="37" eb="38">
      <t>ニュウ</t>
    </rPh>
    <rPh sb="38" eb="40">
      <t>タイキョ</t>
    </rPh>
    <rPh sb="42" eb="44">
      <t>バアイ</t>
    </rPh>
    <rPh sb="46" eb="48">
      <t>ヒワリ</t>
    </rPh>
    <rPh sb="48" eb="50">
      <t>ケイサン</t>
    </rPh>
    <rPh sb="51" eb="52">
      <t>オコナ</t>
    </rPh>
    <rPh sb="54" eb="57">
      <t>ショウスウテン</t>
    </rPh>
    <rPh sb="57" eb="59">
      <t>イカ</t>
    </rPh>
    <rPh sb="59" eb="60">
      <t>ダイ</t>
    </rPh>
    <rPh sb="61" eb="62">
      <t>グライ</t>
    </rPh>
    <rPh sb="64" eb="66">
      <t>ニュウリョク</t>
    </rPh>
    <phoneticPr fontId="2"/>
  </si>
  <si>
    <t>国報酬の計</t>
    <rPh sb="0" eb="1">
      <t>クニ</t>
    </rPh>
    <rPh sb="1" eb="3">
      <t>ホウシュウ</t>
    </rPh>
    <rPh sb="4" eb="5">
      <t>ケイ</t>
    </rPh>
    <phoneticPr fontId="2"/>
  </si>
  <si>
    <t>補助対象
経　　費</t>
    <rPh sb="0" eb="2">
      <t>ホジョ</t>
    </rPh>
    <rPh sb="2" eb="4">
      <t>タイショウ</t>
    </rPh>
    <rPh sb="5" eb="6">
      <t>キョウ</t>
    </rPh>
    <rPh sb="8" eb="9">
      <t>ヒ</t>
    </rPh>
    <phoneticPr fontId="2"/>
  </si>
  <si>
    <t>補助基準額(D)</t>
    <phoneticPr fontId="2"/>
  </si>
  <si>
    <t>補助所要額(E) (CとDを比較して少ない方の額)</t>
    <rPh sb="21" eb="22">
      <t>ホウ</t>
    </rPh>
    <phoneticPr fontId="2"/>
  </si>
  <si>
    <t>差引額(C) (A-B)</t>
    <rPh sb="0" eb="1">
      <t>サ</t>
    </rPh>
    <rPh sb="1" eb="2">
      <t>ヒ</t>
    </rPh>
    <rPh sb="2" eb="3">
      <t>ガク</t>
    </rPh>
    <phoneticPr fontId="2"/>
  </si>
  <si>
    <t>寄付金その他の収入</t>
    <rPh sb="0" eb="3">
      <t>キフキン</t>
    </rPh>
    <rPh sb="5" eb="6">
      <t>タ</t>
    </rPh>
    <rPh sb="7" eb="9">
      <t>シュウニュウ</t>
    </rPh>
    <phoneticPr fontId="2"/>
  </si>
  <si>
    <t>(D)　「補助基準額」は、下記の内訳の補助基準額と同額です。</t>
    <rPh sb="5" eb="7">
      <t>ホジョ</t>
    </rPh>
    <rPh sb="7" eb="9">
      <t>キジュン</t>
    </rPh>
    <rPh sb="9" eb="10">
      <t>ガク</t>
    </rPh>
    <rPh sb="13" eb="15">
      <t>カキ</t>
    </rPh>
    <rPh sb="16" eb="18">
      <t>ウチワケ</t>
    </rPh>
    <rPh sb="19" eb="21">
      <t>ホジョ</t>
    </rPh>
    <rPh sb="21" eb="23">
      <t>キジュン</t>
    </rPh>
    <rPh sb="23" eb="24">
      <t>ガク</t>
    </rPh>
    <rPh sb="25" eb="27">
      <t>ドウガク</t>
    </rPh>
    <phoneticPr fontId="2"/>
  </si>
  <si>
    <t>(E)　(E)の額が０円以下となる場合は、補助金を受けることはできません。</t>
    <rPh sb="8" eb="9">
      <t>ガク</t>
    </rPh>
    <rPh sb="11" eb="12">
      <t>エン</t>
    </rPh>
    <rPh sb="12" eb="14">
      <t>イカ</t>
    </rPh>
    <rPh sb="17" eb="19">
      <t>バアイ</t>
    </rPh>
    <rPh sb="21" eb="23">
      <t>ホジョ</t>
    </rPh>
    <rPh sb="23" eb="24">
      <t>キン</t>
    </rPh>
    <rPh sb="25" eb="26">
      <t>ウ</t>
    </rPh>
    <phoneticPr fontId="2"/>
  </si>
  <si>
    <t>４.月の途中で入居者の障害支援区分に変更があったときは、その月の初日における障害支援区分により算定してください。</t>
    <phoneticPr fontId="2"/>
  </si>
  <si>
    <t>（その１）</t>
    <phoneticPr fontId="2"/>
  </si>
  <si>
    <t>市川市障害者グループホーム運営費補助金精算書　　</t>
    <rPh sb="0" eb="2">
      <t>イチカワ</t>
    </rPh>
    <rPh sb="2" eb="3">
      <t>シ</t>
    </rPh>
    <rPh sb="3" eb="6">
      <t>ショウガイシャ</t>
    </rPh>
    <rPh sb="13" eb="18">
      <t>ウンエイヒホジョ</t>
    </rPh>
    <rPh sb="18" eb="19">
      <t>キン</t>
    </rPh>
    <rPh sb="19" eb="21">
      <t>セイサン</t>
    </rPh>
    <rPh sb="21" eb="22">
      <t>ショ</t>
    </rPh>
    <phoneticPr fontId="2"/>
  </si>
  <si>
    <t>補助対象経費の支出額(A)</t>
    <rPh sb="0" eb="2">
      <t>ホジョ</t>
    </rPh>
    <rPh sb="2" eb="4">
      <t>タイショウ</t>
    </rPh>
    <rPh sb="4" eb="6">
      <t>ケイヒ</t>
    </rPh>
    <rPh sb="7" eb="9">
      <t>シシュツ</t>
    </rPh>
    <rPh sb="9" eb="10">
      <t>ガク</t>
    </rPh>
    <rPh sb="10" eb="11">
      <t>テイガク</t>
    </rPh>
    <phoneticPr fontId="2"/>
  </si>
  <si>
    <t>寄付金その他の収入額(B)</t>
    <phoneticPr fontId="2"/>
  </si>
  <si>
    <t>（その２）</t>
    <phoneticPr fontId="2"/>
  </si>
  <si>
    <r>
      <t>市川市障害者グループホーム運営費補助金実績表</t>
    </r>
    <r>
      <rPr>
        <sz val="10"/>
        <rFont val="ＭＳ Ｐ明朝"/>
        <family val="1"/>
        <charset val="128"/>
      </rPr>
      <t>　　　（</t>
    </r>
    <r>
      <rPr>
        <u/>
        <sz val="10"/>
        <rFont val="ＭＳ Ｐ明朝"/>
        <family val="1"/>
        <charset val="128"/>
      </rPr>
      <t>※エクセル様式を使用の場合は網掛部分のみ入力）</t>
    </r>
    <rPh sb="0" eb="2">
      <t>イチカワ</t>
    </rPh>
    <rPh sb="2" eb="3">
      <t>シ</t>
    </rPh>
    <rPh sb="3" eb="6">
      <t>ショウガイシャ</t>
    </rPh>
    <rPh sb="13" eb="18">
      <t>ウンエイヒホジョ</t>
    </rPh>
    <rPh sb="18" eb="19">
      <t>キン</t>
    </rPh>
    <rPh sb="19" eb="21">
      <t>ジッセキ</t>
    </rPh>
    <rPh sb="21" eb="22">
      <t>オモテ</t>
    </rPh>
    <rPh sb="31" eb="33">
      <t>ヨウシキ</t>
    </rPh>
    <rPh sb="34" eb="36">
      <t>シヨウ</t>
    </rPh>
    <rPh sb="37" eb="39">
      <t>バアイ</t>
    </rPh>
    <rPh sb="40" eb="42">
      <t>アミカケ</t>
    </rPh>
    <rPh sb="42" eb="44">
      <t>ブブン</t>
    </rPh>
    <rPh sb="46" eb="48">
      <t>ニュウリョク</t>
    </rPh>
    <phoneticPr fontId="2"/>
  </si>
  <si>
    <t>実績表1</t>
    <rPh sb="0" eb="2">
      <t>ジッセキ</t>
    </rPh>
    <rPh sb="2" eb="3">
      <t>ヒョウ</t>
    </rPh>
    <phoneticPr fontId="2"/>
  </si>
  <si>
    <t>実績表2</t>
    <rPh sb="2" eb="3">
      <t>ヒョウ</t>
    </rPh>
    <phoneticPr fontId="2"/>
  </si>
  <si>
    <t>実績表3</t>
    <rPh sb="2" eb="3">
      <t>ヒョウ</t>
    </rPh>
    <phoneticPr fontId="2"/>
  </si>
  <si>
    <t>実績表4</t>
    <rPh sb="2" eb="3">
      <t>ヒョウ</t>
    </rPh>
    <phoneticPr fontId="2"/>
  </si>
  <si>
    <t>実績表5</t>
    <rPh sb="2" eb="3">
      <t>ヒョウ</t>
    </rPh>
    <phoneticPr fontId="2"/>
  </si>
  <si>
    <t>実績表6</t>
    <rPh sb="2" eb="3">
      <t>ヒョウ</t>
    </rPh>
    <phoneticPr fontId="2"/>
  </si>
  <si>
    <t>実績表7</t>
    <rPh sb="2" eb="3">
      <t>ヒョウ</t>
    </rPh>
    <phoneticPr fontId="2"/>
  </si>
  <si>
    <t xml:space="preserve"> 月 　日</t>
    <rPh sb="1" eb="2">
      <t>ツキ</t>
    </rPh>
    <rPh sb="4" eb="5">
      <t>ヒ</t>
    </rPh>
    <phoneticPr fontId="2"/>
  </si>
  <si>
    <t xml:space="preserve"> 月　 日</t>
    <rPh sb="1" eb="2">
      <t>ツキ</t>
    </rPh>
    <rPh sb="4" eb="5">
      <t>ヒ</t>
    </rPh>
    <phoneticPr fontId="2"/>
  </si>
  <si>
    <t>収入</t>
    <rPh sb="0" eb="2">
      <t>シュウニュウ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</si>
  <si>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</si>
  <si>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</si>
  <si>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説　　明</t>
    <rPh sb="0" eb="1">
      <t>セツ</t>
    </rPh>
    <rPh sb="3" eb="4">
      <t>メイ</t>
    </rPh>
    <phoneticPr fontId="2"/>
  </si>
  <si>
    <t>寄付金</t>
    <rPh sb="0" eb="3">
      <t>キフキン</t>
    </rPh>
    <phoneticPr fontId="2"/>
  </si>
  <si>
    <t>自立支援給付費※</t>
    <rPh sb="0" eb="2">
      <t>ジリツ</t>
    </rPh>
    <rPh sb="2" eb="4">
      <t>シエン</t>
    </rPh>
    <rPh sb="4" eb="6">
      <t>キュウフ</t>
    </rPh>
    <rPh sb="6" eb="7">
      <t>ヒ</t>
    </rPh>
    <phoneticPr fontId="2"/>
  </si>
  <si>
    <t>〇〇〇〇円</t>
    <rPh sb="4" eb="5">
      <t>エン</t>
    </rPh>
    <phoneticPr fontId="2"/>
  </si>
  <si>
    <t>共同生活援助サービス費（体験利用を除く。）、外部サービス利用型共同生活援助サービス費（体験利用を除く。）、入院時支援特別加算、長期入院時支援特別加算、帰宅時支援加算、長期帰宅時支援加算の合計額</t>
    <phoneticPr fontId="2"/>
  </si>
  <si>
    <t>上記以外の収入</t>
    <rPh sb="0" eb="2">
      <t>ジョウキ</t>
    </rPh>
    <rPh sb="2" eb="4">
      <t>イガイ</t>
    </rPh>
    <rPh sb="5" eb="7">
      <t>シュウニュウ</t>
    </rPh>
    <phoneticPr fontId="2"/>
  </si>
  <si>
    <t>自立支援給付費（※上記以外）</t>
    <rPh sb="0" eb="2">
      <t>ジリツ</t>
    </rPh>
    <rPh sb="2" eb="4">
      <t>シエン</t>
    </rPh>
    <rPh sb="4" eb="6">
      <t>キュウフ</t>
    </rPh>
    <rPh sb="6" eb="7">
      <t>ヒ</t>
    </rPh>
    <rPh sb="9" eb="11">
      <t>ジョウキ</t>
    </rPh>
    <rPh sb="11" eb="13">
      <t>イガイ</t>
    </rPh>
    <phoneticPr fontId="2"/>
  </si>
  <si>
    <t>利用者負担</t>
    <rPh sb="0" eb="3">
      <t>リヨウシャ</t>
    </rPh>
    <rPh sb="3" eb="5">
      <t>フタン</t>
    </rPh>
    <phoneticPr fontId="2"/>
  </si>
  <si>
    <t>内訳　家賃○○円、光熱費○○円、食費○○円</t>
    <rPh sb="0" eb="2">
      <t>ウチワケ</t>
    </rPh>
    <rPh sb="3" eb="5">
      <t>ヤチン</t>
    </rPh>
    <rPh sb="7" eb="8">
      <t>エン</t>
    </rPh>
    <rPh sb="9" eb="12">
      <t>コウネツヒ</t>
    </rPh>
    <rPh sb="14" eb="15">
      <t>エン</t>
    </rPh>
    <rPh sb="16" eb="18">
      <t>ショクヒ</t>
    </rPh>
    <rPh sb="20" eb="21">
      <t>エン</t>
    </rPh>
    <phoneticPr fontId="2"/>
  </si>
  <si>
    <t>補助金</t>
    <phoneticPr fontId="2"/>
  </si>
  <si>
    <t>市川市、○○市、××市、△△市より運営費補助金収入</t>
    <rPh sb="0" eb="2">
      <t>イチカワ</t>
    </rPh>
    <rPh sb="2" eb="3">
      <t>シ</t>
    </rPh>
    <rPh sb="6" eb="7">
      <t>シ</t>
    </rPh>
    <rPh sb="10" eb="11">
      <t>シ</t>
    </rPh>
    <rPh sb="14" eb="15">
      <t>シ</t>
    </rPh>
    <rPh sb="17" eb="20">
      <t>ウンエイヒ</t>
    </rPh>
    <rPh sb="20" eb="23">
      <t>ホジョキン</t>
    </rPh>
    <rPh sb="23" eb="25">
      <t>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</si>
  <si>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</si>
  <si>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合　　計</t>
    <rPh sb="0" eb="1">
      <t>ゴウ</t>
    </rPh>
    <rPh sb="3" eb="4">
      <t>ケイ</t>
    </rPh>
    <phoneticPr fontId="2"/>
  </si>
  <si>
    <t>9,000,000円</t>
    <rPh sb="9" eb="10">
      <t>エン</t>
    </rPh>
    <phoneticPr fontId="2"/>
  </si>
  <si>
    <t>支出</t>
    <rPh sb="0" eb="2">
      <t>シシュツ</t>
    </rPh>
    <phoneticPr fontId="2"/>
  </si>
  <si>
    <t>対象経費</t>
    <rPh sb="0" eb="2">
      <t>タイショウ</t>
    </rPh>
    <rPh sb="2" eb="4">
      <t>ケイヒ</t>
    </rPh>
    <phoneticPr fontId="2"/>
  </si>
  <si>
    <t>職員給料</t>
    <rPh sb="0" eb="2">
      <t>ショクイン</t>
    </rPh>
    <rPh sb="2" eb="4">
      <t>キュウリョウ</t>
    </rPh>
    <phoneticPr fontId="2"/>
  </si>
  <si>
    <t>職員手当</t>
    <rPh sb="0" eb="2">
      <t>ショクイン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</si>
  <si>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</si>
  <si>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非常勤職員賃金</t>
    <rPh sb="0" eb="2">
      <t>ヒジョウ</t>
    </rPh>
    <rPh sb="2" eb="3">
      <t>キン</t>
    </rPh>
    <rPh sb="3" eb="5">
      <t>ショクイン</t>
    </rPh>
    <rPh sb="5" eb="7">
      <t>チンギン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</si>
  <si>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</si>
  <si>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</si>
  <si>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</si>
  <si>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燃料費</t>
    <rPh sb="0" eb="3">
      <t>ネンリョウヒ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</si>
  <si>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</si>
  <si>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委託料</t>
    <rPh sb="0" eb="3">
      <t>イタクリョウ</t>
    </rPh>
    <phoneticPr fontId="2"/>
  </si>
  <si>
    <t>保険料</t>
    <rPh sb="0" eb="2">
      <t>ホケン</t>
    </rPh>
    <rPh sb="2" eb="3">
      <t>リョウ</t>
    </rPh>
    <phoneticPr fontId="2"/>
  </si>
  <si>
    <t>対象経費　計</t>
    <rPh sb="0" eb="2">
      <t>タイショウ</t>
    </rPh>
    <rPh sb="2" eb="4">
      <t>ケイヒ</t>
    </rPh>
    <rPh sb="5" eb="6">
      <t>ケイ</t>
    </rPh>
    <phoneticPr fontId="2"/>
  </si>
  <si>
    <t>対象外経費</t>
    <rPh sb="0" eb="3">
      <t>タイショウガイ</t>
    </rPh>
    <rPh sb="3" eb="5">
      <t>ケイヒ</t>
    </rPh>
    <phoneticPr fontId="2"/>
  </si>
  <si>
    <t>光熱水費</t>
    <rPh sb="0" eb="2">
      <t>コウネツ</t>
    </rPh>
    <rPh sb="2" eb="4">
      <t>ミズヒ</t>
    </rPh>
    <phoneticPr fontId="2"/>
  </si>
  <si>
    <t>利用者負担分</t>
    <rPh sb="0" eb="3">
      <t>リヨウシャ</t>
    </rPh>
    <rPh sb="3" eb="6">
      <t>フタンブン</t>
    </rPh>
    <phoneticPr fontId="2"/>
  </si>
  <si>
    <t>修繕費</t>
    <rPh sb="0" eb="3">
      <t>シュウゼンヒ</t>
    </rPh>
    <phoneticPr fontId="2"/>
  </si>
  <si>
    <t>給食費</t>
    <rPh sb="0" eb="3">
      <t>キュウショクヒ</t>
    </rPh>
    <phoneticPr fontId="2"/>
  </si>
  <si>
    <t>家賃</t>
    <rPh sb="0" eb="2">
      <t>ヤチン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</si>
  <si>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</si>
  <si>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対象外経費　計</t>
    <rPh sb="0" eb="3">
      <t>タイショウガイ</t>
    </rPh>
    <rPh sb="3" eb="5">
      <t>ケイヒ</t>
    </rPh>
    <rPh sb="6" eb="7">
      <t>ケイ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</si>
  <si>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</si>
  <si>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</si>
  <si>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名称</t>
    <rPh sb="0" eb="2">
      <t>メイショウ</t>
    </rPh>
    <phoneticPr fontId="2"/>
  </si>
  <si>
    <t>○　○</t>
    <phoneticPr fontId="2"/>
  </si>
  <si>
    <t>代表者名</t>
    <rPh sb="0" eb="3">
      <t>ダイヒョウシャ</t>
    </rPh>
    <rPh sb="3" eb="4">
      <t>メイ</t>
    </rPh>
    <phoneticPr fontId="2"/>
  </si>
  <si>
    <t>△　△</t>
    <phoneticPr fontId="2"/>
  </si>
  <si>
    <t>印</t>
    <rPh sb="0" eb="1">
      <t>イン</t>
    </rPh>
    <phoneticPr fontId="2"/>
  </si>
  <si>
    <t>※　市川市以外の市町村が援護する入居者がいる場合には、下記のような算出内訳を併せて提出してください。</t>
    <rPh sb="2" eb="5">
      <t>イチカワシ</t>
    </rPh>
    <rPh sb="5" eb="7">
      <t>イガイ</t>
    </rPh>
    <rPh sb="8" eb="11">
      <t>シチョウソン</t>
    </rPh>
    <rPh sb="12" eb="14">
      <t>エンゴ</t>
    </rPh>
    <rPh sb="16" eb="19">
      <t>ニュウキョシャ</t>
    </rPh>
    <rPh sb="22" eb="24">
      <t>バアイ</t>
    </rPh>
    <rPh sb="27" eb="29">
      <t>カキ</t>
    </rPh>
    <rPh sb="33" eb="35">
      <t>サンシュツ</t>
    </rPh>
    <rPh sb="35" eb="37">
      <t>ウチワケ</t>
    </rPh>
    <rPh sb="38" eb="39">
      <t>アワ</t>
    </rPh>
    <rPh sb="41" eb="43">
      <t>テイシュツ</t>
    </rPh>
    <phoneticPr fontId="2"/>
  </si>
  <si>
    <t>算出内訳</t>
    <rPh sb="0" eb="2">
      <t>サンシュツ</t>
    </rPh>
    <rPh sb="2" eb="4">
      <t>ウチワケ</t>
    </rPh>
    <phoneticPr fontId="2"/>
  </si>
  <si>
    <t>【事業所名■■■】</t>
    <rPh sb="1" eb="4">
      <t>ジギョウショ</t>
    </rPh>
    <rPh sb="4" eb="5">
      <t>メイ</t>
    </rPh>
    <phoneticPr fontId="2"/>
  </si>
  <si>
    <t>　総利用者数５名（○○市３名、市川市２名）</t>
    <rPh sb="1" eb="2">
      <t>ソウ</t>
    </rPh>
    <rPh sb="2" eb="4">
      <t>リヨウ</t>
    </rPh>
    <rPh sb="4" eb="5">
      <t>シャ</t>
    </rPh>
    <rPh sb="5" eb="6">
      <t>スウ</t>
    </rPh>
    <rPh sb="7" eb="8">
      <t>メイ</t>
    </rPh>
    <phoneticPr fontId="2"/>
  </si>
  <si>
    <t>１.寄付金その他の収入</t>
    <phoneticPr fontId="2"/>
  </si>
  <si>
    <t>　寄付金</t>
    <rPh sb="1" eb="4">
      <t>キフキン</t>
    </rPh>
    <phoneticPr fontId="2"/>
  </si>
  <si>
    <t>市川市援護者分　50,000円×2/5＝20,000円</t>
    <rPh sb="0" eb="2">
      <t>イチカワ</t>
    </rPh>
    <rPh sb="2" eb="3">
      <t>シ</t>
    </rPh>
    <rPh sb="3" eb="5">
      <t>エンゴ</t>
    </rPh>
    <rPh sb="5" eb="6">
      <t>シャ</t>
    </rPh>
    <rPh sb="6" eb="7">
      <t>ブン</t>
    </rPh>
    <rPh sb="14" eb="15">
      <t>エン</t>
    </rPh>
    <rPh sb="26" eb="27">
      <t>エン</t>
    </rPh>
    <phoneticPr fontId="2"/>
  </si>
  <si>
    <t>２．補助対象経費</t>
    <rPh sb="2" eb="4">
      <t>ホジョ</t>
    </rPh>
    <rPh sb="4" eb="6">
      <t>タイショウ</t>
    </rPh>
    <rPh sb="6" eb="8">
      <t>ケイヒ</t>
    </rPh>
    <phoneticPr fontId="2"/>
  </si>
  <si>
    <t>市川市援護者分　6,000,000円（対象経費計）×2/5＝2,400,000円</t>
    <rPh sb="3" eb="5">
      <t>エンゴ</t>
    </rPh>
    <rPh sb="5" eb="6">
      <t>シャ</t>
    </rPh>
    <rPh sb="6" eb="7">
      <t>ブン</t>
    </rPh>
    <rPh sb="19" eb="21">
      <t>タイショウ</t>
    </rPh>
    <rPh sb="21" eb="23">
      <t>ケイヒ</t>
    </rPh>
    <rPh sb="23" eb="24">
      <t>ケイ</t>
    </rPh>
    <rPh sb="39" eb="40">
      <t>エン</t>
    </rPh>
    <phoneticPr fontId="2"/>
  </si>
  <si>
    <t>決算書（例）</t>
    <rPh sb="0" eb="3">
      <t>ケッサンショ</t>
    </rPh>
    <rPh sb="4" eb="5">
      <t>レイ</t>
    </rPh>
    <phoneticPr fontId="2"/>
  </si>
  <si>
    <r>
      <t>２．国報酬は、共同生活援助サービス費（体験利用を除く。）、外部サービス利用型共同生活援助サービス費（体験利用を除く。）、入院時支援特別加算、長期入院時支援特別加算、帰宅時支援加算、長期帰宅時支援加算の合計額</t>
    </r>
    <r>
      <rPr>
        <b/>
        <sz val="10"/>
        <color indexed="10"/>
        <rFont val="ＭＳ Ｐ明朝"/>
        <family val="1"/>
        <charset val="128"/>
      </rPr>
      <t>（整数で入力してください。式や小数点以下の額は不可。）</t>
    </r>
    <r>
      <rPr>
        <sz val="10"/>
        <rFont val="ＭＳ Ｐ明朝"/>
        <family val="1"/>
        <charset val="128"/>
      </rPr>
      <t>を記入してください。確定していない月の分には、見込額を記入してください。</t>
    </r>
    <rPh sb="131" eb="133">
      <t>キニュウ</t>
    </rPh>
    <rPh sb="140" eb="142">
      <t>カクテイ</t>
    </rPh>
    <rPh sb="147" eb="148">
      <t>ツキ</t>
    </rPh>
    <rPh sb="149" eb="150">
      <t>ブン</t>
    </rPh>
    <rPh sb="155" eb="156">
      <t>ガク</t>
    </rPh>
    <rPh sb="157" eb="159">
      <t>キニュウ</t>
    </rPh>
    <phoneticPr fontId="2"/>
  </si>
  <si>
    <t>※　エクセル様式を使用の場合は網掛部分のみ入力（他の部分は別シートの計画表を入力すると自動で表示されます。）。</t>
    <rPh sb="6" eb="8">
      <t>ヨウシキ</t>
    </rPh>
    <rPh sb="9" eb="11">
      <t>シヨウ</t>
    </rPh>
    <rPh sb="12" eb="14">
      <t>バアイ</t>
    </rPh>
    <rPh sb="24" eb="25">
      <t>タ</t>
    </rPh>
    <rPh sb="26" eb="28">
      <t>ブブン</t>
    </rPh>
    <rPh sb="29" eb="30">
      <t>ベツ</t>
    </rPh>
    <rPh sb="34" eb="36">
      <t>ケイカク</t>
    </rPh>
    <rPh sb="36" eb="37">
      <t>ヒョウ</t>
    </rPh>
    <rPh sb="38" eb="40">
      <t>ニュウリョク</t>
    </rPh>
    <rPh sb="43" eb="45">
      <t>ジドウ</t>
    </rPh>
    <rPh sb="46" eb="48">
      <t>ヒョウジ</t>
    </rPh>
    <phoneticPr fontId="2"/>
  </si>
  <si>
    <t>(A)　「補助対象経費の支出額」は、グループホームの運営に要した人件費、消耗品費等の運
　営費の合計額です。
　　次の経費は、補助対象外のため、(A)の金額には含めないでください。
　・　食材料費、家賃、光熱水費などの入居者が負担する経費
　・　住居の建設費及び修繕費</t>
    <rPh sb="5" eb="7">
      <t>ホジョ</t>
    </rPh>
    <rPh sb="7" eb="9">
      <t>タイショウ</t>
    </rPh>
    <rPh sb="9" eb="11">
      <t>ケイヒ</t>
    </rPh>
    <rPh sb="12" eb="14">
      <t>シシュツ</t>
    </rPh>
    <rPh sb="14" eb="15">
      <t>ガク</t>
    </rPh>
    <rPh sb="50" eb="51">
      <t>ガク</t>
    </rPh>
    <phoneticPr fontId="2"/>
  </si>
  <si>
    <t>(B)　「国報酬の計」は、共同生活援助サービス費（体験利用を除く。）、外部サービス利用
　型共同生活援助サービス費（体験利用を除く。）、入院時支援特別加算、長期入院時支援
　特別加算、帰宅時支援加算、長期帰宅時支援加算の合計額であり、下記の内訳の国報酬の
　計と同額です。</t>
    <rPh sb="5" eb="6">
      <t>クニ</t>
    </rPh>
    <rPh sb="6" eb="8">
      <t>ホウシュウ</t>
    </rPh>
    <rPh sb="9" eb="10">
      <t>ケイ</t>
    </rPh>
    <rPh sb="13" eb="15">
      <t>キョウドウ</t>
    </rPh>
    <rPh sb="15" eb="17">
      <t>セイカツ</t>
    </rPh>
    <rPh sb="17" eb="19">
      <t>エンジョ</t>
    </rPh>
    <rPh sb="23" eb="24">
      <t>ヒ</t>
    </rPh>
    <rPh sb="25" eb="27">
      <t>タイケン</t>
    </rPh>
    <rPh sb="27" eb="29">
      <t>リヨウ</t>
    </rPh>
    <rPh sb="30" eb="31">
      <t>ノゾ</t>
    </rPh>
    <rPh sb="35" eb="37">
      <t>ガイブ</t>
    </rPh>
    <rPh sb="46" eb="48">
      <t>キョウドウ</t>
    </rPh>
    <rPh sb="50" eb="52">
      <t>エンジョ</t>
    </rPh>
    <rPh sb="56" eb="57">
      <t>ヒ</t>
    </rPh>
    <rPh sb="58" eb="60">
      <t>タイケン</t>
    </rPh>
    <rPh sb="60" eb="62">
      <t>リヨウ</t>
    </rPh>
    <rPh sb="63" eb="64">
      <t>ノゾ</t>
    </rPh>
    <rPh sb="68" eb="70">
      <t>ニュウイン</t>
    </rPh>
    <rPh sb="70" eb="71">
      <t>ジ</t>
    </rPh>
    <rPh sb="71" eb="73">
      <t>シエン</t>
    </rPh>
    <rPh sb="73" eb="75">
      <t>トクベツ</t>
    </rPh>
    <rPh sb="75" eb="77">
      <t>カサン</t>
    </rPh>
    <phoneticPr fontId="2"/>
  </si>
  <si>
    <t>(A)・(B)　(A)の「補助対象経費の支出額」と(B)の「寄付金その他の収入」については、
　他市町村（市川市以外の市町村）援護の入居者がいる場合には、市川市援護の入居者分の
　経費を按分して算出してください。</t>
    <rPh sb="30" eb="33">
      <t>キフキン</t>
    </rPh>
    <rPh sb="35" eb="36">
      <t>タ</t>
    </rPh>
    <rPh sb="37" eb="39">
      <t>シュウニュウ</t>
    </rPh>
    <rPh sb="48" eb="49">
      <t>タ</t>
    </rPh>
    <rPh sb="49" eb="50">
      <t>シ</t>
    </rPh>
    <rPh sb="50" eb="52">
      <t>チョウソン</t>
    </rPh>
    <rPh sb="53" eb="56">
      <t>イチカワシ</t>
    </rPh>
    <rPh sb="56" eb="58">
      <t>イガイ</t>
    </rPh>
    <rPh sb="59" eb="62">
      <t>シチョウソン</t>
    </rPh>
    <rPh sb="63" eb="65">
      <t>エンゴ</t>
    </rPh>
    <rPh sb="66" eb="69">
      <t>ニュウキョシャ</t>
    </rPh>
    <rPh sb="72" eb="74">
      <t>バアイ</t>
    </rPh>
    <rPh sb="97" eb="99">
      <t>サンシュツ</t>
    </rPh>
    <phoneticPr fontId="2"/>
  </si>
  <si>
    <r>
      <t>１．「世話人配置」、「定員」、「障害支援区分」は、プルダウンのメニューから</t>
    </r>
    <r>
      <rPr>
        <b/>
        <sz val="10"/>
        <color rgb="FFFF0000"/>
        <rFont val="ＭＳ Ｐ明朝"/>
        <family val="1"/>
        <charset val="128"/>
      </rPr>
      <t>月の初日の状況</t>
    </r>
    <r>
      <rPr>
        <sz val="10"/>
        <rFont val="ＭＳ Ｐ明朝"/>
        <family val="1"/>
        <charset val="128"/>
      </rPr>
      <t>を選択してください。</t>
    </r>
    <rPh sb="3" eb="5">
      <t>セワ</t>
    </rPh>
    <rPh sb="5" eb="6">
      <t>ニン</t>
    </rPh>
    <rPh sb="6" eb="8">
      <t>ハイチ</t>
    </rPh>
    <rPh sb="11" eb="13">
      <t>テイイン</t>
    </rPh>
    <rPh sb="16" eb="18">
      <t>ショウガイ</t>
    </rPh>
    <rPh sb="18" eb="20">
      <t>シエン</t>
    </rPh>
    <rPh sb="20" eb="22">
      <t>クブン</t>
    </rPh>
    <rPh sb="37" eb="38">
      <t>ツキ</t>
    </rPh>
    <rPh sb="39" eb="41">
      <t>ショニチ</t>
    </rPh>
    <rPh sb="42" eb="44">
      <t>ジョウキョウ</t>
    </rPh>
    <rPh sb="45" eb="47">
      <t>センタク</t>
    </rPh>
    <phoneticPr fontId="2"/>
  </si>
  <si>
    <t>　日割計算をするのは入居又は退去の場合のみです。退去にあたらないような一時的な帰宅などの場合には、日割計算をしないでください。</t>
    <rPh sb="1" eb="3">
      <t>ヒワ</t>
    </rPh>
    <rPh sb="3" eb="5">
      <t>ケイサン</t>
    </rPh>
    <rPh sb="10" eb="12">
      <t>ニュウキョ</t>
    </rPh>
    <rPh sb="12" eb="13">
      <t>マタ</t>
    </rPh>
    <rPh sb="14" eb="16">
      <t>タイキョ</t>
    </rPh>
    <rPh sb="17" eb="19">
      <t>バアイ</t>
    </rPh>
    <rPh sb="24" eb="26">
      <t>タイキョ</t>
    </rPh>
    <rPh sb="35" eb="38">
      <t>イチジテキ</t>
    </rPh>
    <rPh sb="39" eb="41">
      <t>キタク</t>
    </rPh>
    <rPh sb="44" eb="46">
      <t>バアイ</t>
    </rPh>
    <rPh sb="49" eb="51">
      <t>ヒワリ</t>
    </rPh>
    <rPh sb="51" eb="53">
      <t>ケイサン</t>
    </rPh>
    <phoneticPr fontId="2"/>
  </si>
  <si>
    <t>事業所番号</t>
    <rPh sb="0" eb="3">
      <t>ジギョウショ</t>
    </rPh>
    <rPh sb="3" eb="5">
      <t>バンゴウ</t>
    </rPh>
    <phoneticPr fontId="2"/>
  </si>
  <si>
    <t>受給者番号</t>
    <phoneticPr fontId="2"/>
  </si>
  <si>
    <t>入居者氏名</t>
    <phoneticPr fontId="2"/>
  </si>
  <si>
    <t>実績表8</t>
    <rPh sb="2" eb="3">
      <t>ヒョウ</t>
    </rPh>
    <phoneticPr fontId="2"/>
  </si>
  <si>
    <t>実績表9</t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</si>
</sst>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;[Red]\-#,##0.00\ "/>
    <numFmt numFmtId="177" formatCode="#,##0&quot;円&quot;"/>
    <numFmt numFmtId="178" formatCode="0000000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明朝"/>
      <family val="1"/>
      <charset val="128"/>
    </font>
    <font>
      <sz val="10"/>
      <name val="HG創英角ﾎﾟｯﾌﾟ体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 style="medium">
        <color theme="9" tint="0.39994506668294322"/>
      </bottom>
      <diagonal/>
    </border>
    <border>
      <left/>
      <right/>
      <top/>
      <bottom style="medium">
        <color theme="9" tint="0.39994506668294322"/>
      </bottom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300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center" vertical="center" wrapText="1"/>
    </xf>
    <xf numFmtId="38" fontId="12" fillId="0" borderId="7" xfId="1" applyFont="1" applyBorder="1" applyAlignment="1">
      <alignment horizontal="center" vertical="center" wrapText="1"/>
    </xf>
    <xf numFmtId="38" fontId="6" fillId="3" borderId="9" xfId="1" applyFont="1" applyFill="1" applyBorder="1" applyAlignment="1">
      <alignment vertical="center" wrapText="1"/>
    </xf>
    <xf numFmtId="38" fontId="6" fillId="3" borderId="7" xfId="1" applyFont="1" applyFill="1" applyBorder="1" applyAlignment="1">
      <alignment vertical="center" wrapText="1"/>
    </xf>
    <xf numFmtId="2" fontId="6" fillId="3" borderId="14" xfId="1" applyNumberFormat="1" applyFont="1" applyFill="1" applyBorder="1" applyAlignment="1">
      <alignment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 wrapText="1"/>
    </xf>
    <xf numFmtId="38" fontId="6" fillId="3" borderId="7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0" fillId="0" borderId="3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>
      <alignment vertical="center"/>
    </xf>
    <xf numFmtId="0" fontId="16" fillId="0" borderId="21" xfId="3" applyFont="1" applyBorder="1">
      <alignment vertical="center"/>
    </xf>
    <xf numFmtId="0" fontId="5" fillId="0" borderId="5" xfId="3" applyFont="1" applyBorder="1" applyAlignment="1">
      <alignment horizontal="center" vertical="center"/>
    </xf>
    <xf numFmtId="0" fontId="5" fillId="0" borderId="22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horizontal="left" vertical="center"/>
    </xf>
    <xf numFmtId="0" fontId="5" fillId="0" borderId="25" xfId="3" applyFont="1" applyBorder="1" applyAlignment="1">
      <alignment horizontal="left" vertical="center"/>
    </xf>
    <xf numFmtId="0" fontId="5" fillId="0" borderId="24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5" xfId="3" applyFont="1" applyBorder="1" applyAlignment="1">
      <alignment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0" fontId="5" fillId="0" borderId="24" xfId="3" applyFont="1" applyBorder="1" applyAlignment="1">
      <alignment vertical="top" wrapText="1"/>
    </xf>
    <xf numFmtId="0" fontId="5" fillId="0" borderId="0" xfId="3" applyFont="1" applyBorder="1" applyAlignment="1">
      <alignment vertical="top" wrapText="1"/>
    </xf>
    <xf numFmtId="0" fontId="5" fillId="0" borderId="25" xfId="3" applyFont="1" applyBorder="1" applyAlignment="1">
      <alignment vertical="top" wrapText="1"/>
    </xf>
    <xf numFmtId="0" fontId="16" fillId="0" borderId="26" xfId="3" applyFont="1" applyBorder="1" applyAlignment="1">
      <alignment vertical="center"/>
    </xf>
    <xf numFmtId="0" fontId="16" fillId="0" borderId="27" xfId="3" applyFont="1" applyBorder="1">
      <alignment vertical="center"/>
    </xf>
    <xf numFmtId="0" fontId="5" fillId="0" borderId="27" xfId="3" applyFont="1" applyBorder="1" applyAlignment="1">
      <alignment horizontal="right" vertical="center"/>
    </xf>
    <xf numFmtId="0" fontId="5" fillId="0" borderId="27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4" xfId="3" applyFont="1" applyBorder="1" applyAlignment="1">
      <alignment vertical="center" wrapText="1"/>
    </xf>
    <xf numFmtId="0" fontId="5" fillId="0" borderId="25" xfId="3" applyFont="1" applyBorder="1" applyAlignment="1">
      <alignment vertical="center" wrapText="1"/>
    </xf>
    <xf numFmtId="38" fontId="5" fillId="0" borderId="24" xfId="2" applyFont="1" applyBorder="1" applyAlignment="1">
      <alignment vertical="center"/>
    </xf>
    <xf numFmtId="38" fontId="5" fillId="0" borderId="25" xfId="2" applyFont="1" applyBorder="1" applyAlignment="1">
      <alignment vertical="center"/>
    </xf>
    <xf numFmtId="0" fontId="16" fillId="0" borderId="24" xfId="3" applyFont="1" applyBorder="1">
      <alignment vertical="center"/>
    </xf>
    <xf numFmtId="0" fontId="16" fillId="0" borderId="0" xfId="3" applyFont="1" applyBorder="1">
      <alignment vertical="center"/>
    </xf>
    <xf numFmtId="0" fontId="5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38" fontId="19" fillId="0" borderId="5" xfId="3" applyNumberFormat="1" applyFont="1" applyBorder="1" applyAlignment="1">
      <alignment horizontal="right" vertical="center"/>
    </xf>
    <xf numFmtId="0" fontId="19" fillId="0" borderId="5" xfId="3" applyFont="1" applyBorder="1" applyAlignment="1">
      <alignment horizontal="right" vertical="center"/>
    </xf>
    <xf numFmtId="0" fontId="5" fillId="0" borderId="3" xfId="3" applyFont="1" applyBorder="1" applyAlignment="1">
      <alignment vertical="center"/>
    </xf>
    <xf numFmtId="38" fontId="19" fillId="0" borderId="0" xfId="3" applyNumberFormat="1" applyFont="1" applyBorder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20" fillId="0" borderId="0" xfId="3" applyFont="1" applyBorder="1" applyAlignment="1">
      <alignment vertical="center"/>
    </xf>
    <xf numFmtId="0" fontId="5" fillId="0" borderId="0" xfId="3" applyFont="1" applyBorder="1" applyAlignment="1">
      <alignment horizontal="left" vertical="center" indent="1"/>
    </xf>
    <xf numFmtId="0" fontId="5" fillId="0" borderId="0" xfId="3" applyFont="1" applyBorder="1">
      <alignment vertical="center"/>
    </xf>
    <xf numFmtId="0" fontId="16" fillId="0" borderId="0" xfId="3" applyFont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12" fillId="4" borderId="16" xfId="1" applyFont="1" applyFill="1" applyBorder="1" applyAlignment="1" applyProtection="1">
      <alignment horizontal="right" vertical="center" shrinkToFit="1"/>
      <protection locked="0"/>
    </xf>
    <xf numFmtId="38" fontId="12" fillId="4" borderId="17" xfId="1" applyFont="1" applyFill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>
      <alignment vertical="center" shrinkToFit="1"/>
    </xf>
    <xf numFmtId="38" fontId="12" fillId="0" borderId="10" xfId="1" applyFont="1" applyFill="1" applyBorder="1" applyAlignment="1">
      <alignment horizontal="right" vertical="center" shrinkToFit="1"/>
    </xf>
    <xf numFmtId="38" fontId="12" fillId="0" borderId="11" xfId="1" applyFont="1" applyFill="1" applyBorder="1" applyAlignment="1">
      <alignment horizontal="right" vertical="center" shrinkToFit="1"/>
    </xf>
    <xf numFmtId="38" fontId="6" fillId="0" borderId="12" xfId="1" applyFont="1" applyFill="1" applyBorder="1" applyAlignment="1">
      <alignment vertical="center" shrinkToFit="1"/>
    </xf>
    <xf numFmtId="2" fontId="12" fillId="4" borderId="18" xfId="1" applyNumberFormat="1" applyFont="1" applyFill="1" applyBorder="1" applyAlignment="1" applyProtection="1">
      <alignment horizontal="right" vertical="center" shrinkToFit="1"/>
      <protection locked="0"/>
    </xf>
    <xf numFmtId="2" fontId="12" fillId="4" borderId="19" xfId="1" applyNumberFormat="1" applyFont="1" applyFill="1" applyBorder="1" applyAlignment="1" applyProtection="1">
      <alignment horizontal="right" vertical="center" shrinkToFit="1"/>
      <protection locked="0"/>
    </xf>
    <xf numFmtId="2" fontId="6" fillId="0" borderId="13" xfId="1" applyNumberFormat="1" applyFont="1" applyFill="1" applyBorder="1" applyAlignment="1">
      <alignment vertical="center" shrinkToFit="1"/>
    </xf>
    <xf numFmtId="49" fontId="12" fillId="4" borderId="14" xfId="1" applyNumberFormat="1" applyFont="1" applyFill="1" applyBorder="1" applyAlignment="1" applyProtection="1">
      <alignment horizontal="right" vertical="center" shrinkToFit="1"/>
      <protection locked="0"/>
    </xf>
    <xf numFmtId="49" fontId="12" fillId="4" borderId="20" xfId="1" applyNumberFormat="1" applyFont="1" applyFill="1" applyBorder="1" applyAlignment="1" applyProtection="1">
      <alignment horizontal="right" vertical="center" shrinkToFit="1"/>
      <protection locked="0"/>
    </xf>
    <xf numFmtId="38" fontId="22" fillId="0" borderId="0" xfId="1" applyFont="1" applyFill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38" fontId="5" fillId="0" borderId="79" xfId="1" applyFont="1" applyFill="1" applyBorder="1" applyAlignment="1">
      <alignment horizontal="center" vertical="center"/>
    </xf>
    <xf numFmtId="178" fontId="3" fillId="4" borderId="1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22" fillId="0" borderId="0" xfId="1" applyFont="1" applyFill="1" applyAlignment="1">
      <alignment horizontal="left" vertical="center"/>
    </xf>
    <xf numFmtId="38" fontId="5" fillId="0" borderId="5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right" vertical="center" shrinkToFit="1"/>
    </xf>
    <xf numFmtId="38" fontId="7" fillId="0" borderId="30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78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8" fontId="7" fillId="0" borderId="4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7" fillId="4" borderId="1" xfId="1" applyFont="1" applyFill="1" applyBorder="1" applyAlignment="1" applyProtection="1">
      <alignment horizontal="right" vertical="center" shrinkToFit="1"/>
      <protection locked="0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34" xfId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 shrinkToFi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38" fontId="7" fillId="0" borderId="35" xfId="1" applyFont="1" applyFill="1" applyBorder="1" applyAlignment="1">
      <alignment horizontal="right" vertical="center" shrinkToFit="1"/>
    </xf>
    <xf numFmtId="38" fontId="7" fillId="0" borderId="36" xfId="1" applyFont="1" applyFill="1" applyBorder="1" applyAlignment="1">
      <alignment horizontal="right" vertical="center" shrinkToFit="1"/>
    </xf>
    <xf numFmtId="38" fontId="7" fillId="0" borderId="35" xfId="1" applyFont="1" applyFill="1" applyBorder="1" applyAlignment="1">
      <alignment vertical="center" shrinkToFit="1"/>
    </xf>
    <xf numFmtId="38" fontId="7" fillId="0" borderId="36" xfId="1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7" fillId="0" borderId="29" xfId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left" vertical="center" wrapText="1"/>
    </xf>
    <xf numFmtId="176" fontId="13" fillId="0" borderId="41" xfId="1" applyNumberFormat="1" applyFont="1" applyFill="1" applyBorder="1" applyAlignment="1">
      <alignment horizontal="left" vertical="center" wrapText="1"/>
    </xf>
    <xf numFmtId="38" fontId="12" fillId="0" borderId="42" xfId="1" applyFont="1" applyFill="1" applyBorder="1" applyAlignment="1">
      <alignment horizontal="left" vertical="center" wrapText="1"/>
    </xf>
    <xf numFmtId="38" fontId="12" fillId="0" borderId="20" xfId="1" applyFont="1" applyFill="1" applyBorder="1" applyAlignment="1">
      <alignment horizontal="left" vertical="center" wrapText="1"/>
    </xf>
    <xf numFmtId="0" fontId="5" fillId="4" borderId="43" xfId="1" applyNumberFormat="1" applyFont="1" applyFill="1" applyBorder="1" applyAlignment="1" applyProtection="1">
      <alignment horizontal="center" vertical="center"/>
      <protection locked="0"/>
    </xf>
    <xf numFmtId="0" fontId="5" fillId="4" borderId="6" xfId="1" applyNumberFormat="1" applyFont="1" applyFill="1" applyBorder="1" applyAlignment="1" applyProtection="1">
      <alignment horizontal="center" vertical="center"/>
      <protection locked="0"/>
    </xf>
    <xf numFmtId="0" fontId="5" fillId="4" borderId="44" xfId="1" applyNumberFormat="1" applyFont="1" applyFill="1" applyBorder="1" applyAlignment="1" applyProtection="1">
      <alignment horizontal="center" vertical="center"/>
      <protection locked="0"/>
    </xf>
    <xf numFmtId="0" fontId="3" fillId="0" borderId="4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4" xfId="1" applyNumberFormat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 wrapText="1"/>
    </xf>
    <xf numFmtId="176" fontId="12" fillId="0" borderId="45" xfId="1" applyNumberFormat="1" applyFont="1" applyFill="1" applyBorder="1" applyAlignment="1">
      <alignment horizontal="left" vertical="center" wrapText="1"/>
    </xf>
    <xf numFmtId="38" fontId="22" fillId="0" borderId="0" xfId="1" applyFont="1" applyFill="1" applyAlignment="1">
      <alignment horizontal="left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3" fillId="0" borderId="46" xfId="1" applyFont="1" applyFill="1" applyBorder="1" applyAlignment="1">
      <alignment horizontal="right" vertical="center" shrinkToFit="1"/>
    </xf>
    <xf numFmtId="38" fontId="3" fillId="0" borderId="47" xfId="1" applyFont="1" applyFill="1" applyBorder="1" applyAlignment="1">
      <alignment horizontal="right" vertical="center" shrinkToFit="1"/>
    </xf>
    <xf numFmtId="38" fontId="3" fillId="0" borderId="45" xfId="1" applyFont="1" applyFill="1" applyBorder="1" applyAlignment="1">
      <alignment horizontal="right" vertical="center" shrinkToFit="1"/>
    </xf>
    <xf numFmtId="38" fontId="3" fillId="0" borderId="48" xfId="1" applyFont="1" applyFill="1" applyBorder="1" applyAlignment="1">
      <alignment horizontal="right" vertical="center" shrinkToFit="1"/>
    </xf>
    <xf numFmtId="38" fontId="3" fillId="0" borderId="49" xfId="1" applyFont="1" applyFill="1" applyBorder="1" applyAlignment="1">
      <alignment horizontal="right" vertical="center" shrinkToFit="1"/>
    </xf>
    <xf numFmtId="38" fontId="3" fillId="0" borderId="41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 wrapText="1"/>
    </xf>
    <xf numFmtId="38" fontId="12" fillId="0" borderId="6" xfId="1" applyFont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right" vertical="center" shrinkToFit="1"/>
    </xf>
    <xf numFmtId="38" fontId="3" fillId="0" borderId="60" xfId="1" applyFont="1" applyFill="1" applyBorder="1" applyAlignment="1">
      <alignment horizontal="right" vertical="center" shrinkToFit="1"/>
    </xf>
    <xf numFmtId="38" fontId="3" fillId="0" borderId="61" xfId="1" applyFont="1" applyFill="1" applyBorder="1" applyAlignment="1">
      <alignment horizontal="right" vertical="center" shrinkToFit="1"/>
    </xf>
    <xf numFmtId="38" fontId="3" fillId="0" borderId="7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25" xfId="1" applyFont="1" applyFill="1" applyBorder="1" applyAlignment="1">
      <alignment horizontal="right" vertical="center" shrinkToFit="1"/>
    </xf>
    <xf numFmtId="38" fontId="5" fillId="0" borderId="62" xfId="1" applyFont="1" applyBorder="1" applyAlignment="1">
      <alignment horizontal="center" vertical="center" wrapText="1"/>
    </xf>
    <xf numFmtId="38" fontId="5" fillId="0" borderId="63" xfId="1" applyFont="1" applyBorder="1" applyAlignment="1">
      <alignment horizontal="center" vertical="center" wrapText="1"/>
    </xf>
    <xf numFmtId="38" fontId="5" fillId="0" borderId="64" xfId="1" applyFont="1" applyBorder="1" applyAlignment="1">
      <alignment horizontal="center" vertical="center" wrapText="1"/>
    </xf>
    <xf numFmtId="38" fontId="12" fillId="0" borderId="56" xfId="1" applyFont="1" applyBorder="1" applyAlignment="1">
      <alignment horizontal="center" vertical="center" wrapText="1"/>
    </xf>
    <xf numFmtId="38" fontId="12" fillId="0" borderId="57" xfId="1" applyFont="1" applyBorder="1" applyAlignment="1">
      <alignment horizontal="center" vertical="center" wrapText="1"/>
    </xf>
    <xf numFmtId="38" fontId="12" fillId="0" borderId="58" xfId="1" applyFont="1" applyBorder="1" applyAlignment="1">
      <alignment horizontal="center" vertical="center" wrapText="1"/>
    </xf>
    <xf numFmtId="38" fontId="12" fillId="0" borderId="59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30" xfId="0" applyFont="1" applyFill="1" applyBorder="1" applyAlignment="1" applyProtection="1">
      <alignment horizontal="center" vertical="center" shrinkToFit="1"/>
      <protection locked="0"/>
    </xf>
    <xf numFmtId="38" fontId="3" fillId="4" borderId="68" xfId="1" applyFont="1" applyFill="1" applyBorder="1" applyAlignment="1" applyProtection="1">
      <alignment horizontal="center" vertical="center" shrinkToFit="1"/>
      <protection locked="0"/>
    </xf>
    <xf numFmtId="38" fontId="3" fillId="4" borderId="44" xfId="1" applyFont="1" applyFill="1" applyBorder="1" applyAlignment="1" applyProtection="1">
      <alignment horizontal="center" vertical="center" shrinkToFit="1"/>
      <protection locked="0"/>
    </xf>
    <xf numFmtId="38" fontId="5" fillId="0" borderId="68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50" xfId="1" applyFont="1" applyFill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center" vertical="center" wrapText="1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38" fontId="5" fillId="0" borderId="55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20" fontId="3" fillId="4" borderId="2" xfId="0" applyNumberFormat="1" applyFont="1" applyFill="1" applyBorder="1" applyAlignment="1" applyProtection="1">
      <alignment horizontal="center" vertical="center" shrinkToFit="1"/>
      <protection locked="0"/>
    </xf>
    <xf numFmtId="20" fontId="3" fillId="4" borderId="29" xfId="0" applyNumberFormat="1" applyFont="1" applyFill="1" applyBorder="1" applyAlignment="1" applyProtection="1">
      <alignment horizontal="center" vertical="center" shrinkToFit="1"/>
      <protection locked="0"/>
    </xf>
    <xf numFmtId="20" fontId="3" fillId="4" borderId="30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1" xfId="0" applyNumberFormat="1" applyFont="1" applyFill="1" applyBorder="1" applyAlignment="1">
      <alignment vertical="center" shrinkToFit="1"/>
    </xf>
    <xf numFmtId="38" fontId="3" fillId="0" borderId="65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6" xfId="1" applyFont="1" applyFill="1" applyBorder="1" applyAlignment="1">
      <alignment horizontal="right" vertical="center"/>
    </xf>
    <xf numFmtId="0" fontId="17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textRotation="255" shrinkToFit="1"/>
    </xf>
    <xf numFmtId="0" fontId="18" fillId="0" borderId="6" xfId="3" applyFont="1" applyBorder="1" applyAlignment="1">
      <alignment horizontal="center" vertical="center" textRotation="255" shrinkToFit="1"/>
    </xf>
    <xf numFmtId="0" fontId="18" fillId="0" borderId="67" xfId="3" applyFont="1" applyBorder="1" applyAlignment="1">
      <alignment horizontal="center" vertical="center" textRotation="255" shrinkToFit="1"/>
    </xf>
    <xf numFmtId="38" fontId="5" fillId="0" borderId="5" xfId="2" applyFont="1" applyBorder="1" applyAlignment="1">
      <alignment horizontal="right" vertical="center"/>
    </xf>
    <xf numFmtId="38" fontId="5" fillId="0" borderId="23" xfId="2" applyFont="1" applyBorder="1" applyAlignment="1">
      <alignment horizontal="right" vertical="center"/>
    </xf>
    <xf numFmtId="0" fontId="5" fillId="0" borderId="24" xfId="3" applyFont="1" applyBorder="1" applyAlignment="1">
      <alignment horizontal="left" vertical="center"/>
    </xf>
    <xf numFmtId="0" fontId="5" fillId="0" borderId="25" xfId="3" applyFont="1" applyBorder="1" applyAlignment="1">
      <alignment horizontal="left" vertical="center"/>
    </xf>
    <xf numFmtId="177" fontId="5" fillId="0" borderId="24" xfId="2" applyNumberFormat="1" applyFont="1" applyBorder="1" applyAlignment="1">
      <alignment horizontal="right" vertical="center"/>
    </xf>
    <xf numFmtId="177" fontId="5" fillId="0" borderId="25" xfId="2" applyNumberFormat="1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0" fontId="5" fillId="0" borderId="24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/>
    </xf>
    <xf numFmtId="0" fontId="5" fillId="0" borderId="26" xfId="3" applyFont="1" applyBorder="1" applyAlignment="1">
      <alignment horizontal="left" vertical="center"/>
    </xf>
    <xf numFmtId="0" fontId="5" fillId="0" borderId="28" xfId="3" applyFont="1" applyBorder="1" applyAlignment="1">
      <alignment horizontal="left" vertical="center"/>
    </xf>
    <xf numFmtId="38" fontId="5" fillId="0" borderId="26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0" fontId="16" fillId="0" borderId="68" xfId="3" applyFont="1" applyBorder="1" applyAlignment="1">
      <alignment horizontal="center" vertical="center" textRotation="255"/>
    </xf>
    <xf numFmtId="0" fontId="16" fillId="0" borderId="6" xfId="3" applyFont="1" applyBorder="1" applyAlignment="1">
      <alignment horizontal="center" vertical="center" textRotation="255"/>
    </xf>
    <xf numFmtId="0" fontId="16" fillId="0" borderId="69" xfId="3" applyFont="1" applyBorder="1" applyAlignment="1">
      <alignment horizontal="center" vertical="center" textRotation="255"/>
    </xf>
    <xf numFmtId="0" fontId="12" fillId="0" borderId="24" xfId="3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0" fontId="5" fillId="0" borderId="31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2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38" fontId="5" fillId="0" borderId="3" xfId="2" applyFont="1" applyBorder="1" applyAlignment="1">
      <alignment horizontal="right" vertical="center"/>
    </xf>
    <xf numFmtId="38" fontId="5" fillId="0" borderId="66" xfId="2" applyFont="1" applyBorder="1" applyAlignment="1">
      <alignment horizontal="right" vertical="center"/>
    </xf>
    <xf numFmtId="0" fontId="5" fillId="0" borderId="3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right" vertical="center"/>
    </xf>
    <xf numFmtId="0" fontId="5" fillId="0" borderId="30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left" vertical="center"/>
    </xf>
    <xf numFmtId="0" fontId="16" fillId="0" borderId="4" xfId="3" applyFont="1" applyBorder="1" applyAlignment="1">
      <alignment horizontal="center" vertical="center" textRotation="255"/>
    </xf>
    <xf numFmtId="0" fontId="16" fillId="0" borderId="6" xfId="0" applyFont="1" applyBorder="1"/>
    <xf numFmtId="0" fontId="16" fillId="0" borderId="69" xfId="0" applyFont="1" applyBorder="1"/>
    <xf numFmtId="0" fontId="5" fillId="0" borderId="22" xfId="3" applyFont="1" applyBorder="1" applyAlignment="1">
      <alignment horizontal="left" vertical="center"/>
    </xf>
    <xf numFmtId="0" fontId="5" fillId="0" borderId="23" xfId="3" applyFont="1" applyBorder="1" applyAlignment="1">
      <alignment horizontal="left" vertical="center"/>
    </xf>
    <xf numFmtId="38" fontId="5" fillId="0" borderId="22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0" fontId="5" fillId="0" borderId="2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/>
    </xf>
    <xf numFmtId="177" fontId="5" fillId="0" borderId="2" xfId="2" applyNumberFormat="1" applyFont="1" applyBorder="1" applyAlignment="1">
      <alignment horizontal="right" vertical="center"/>
    </xf>
    <xf numFmtId="177" fontId="5" fillId="0" borderId="30" xfId="2" applyNumberFormat="1" applyFont="1" applyBorder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5" fillId="0" borderId="70" xfId="3" applyFont="1" applyBorder="1" applyAlignment="1">
      <alignment horizontal="left" vertical="center"/>
    </xf>
    <xf numFmtId="0" fontId="16" fillId="0" borderId="1" xfId="3" applyFont="1" applyBorder="1" applyAlignment="1">
      <alignment horizontal="center" vertical="center" textRotation="255"/>
    </xf>
    <xf numFmtId="0" fontId="5" fillId="0" borderId="5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実績報告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452782</xdr:colOff>
      <xdr:row>1</xdr:row>
      <xdr:rowOff>0</xdr:rowOff>
    </xdr:from>
    <xdr:ext cx="2319418" cy="2828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53357" y="228600"/>
          <a:ext cx="2319418" cy="282898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事業所番号、事業所名を必ずご記入ください。</a:t>
          </a:r>
        </a:p>
      </xdr:txBody>
    </xdr:sp>
    <xdr:clientData fPrintsWithSheet="0"/>
  </xdr:oneCellAnchor>
  <xdr:twoCellAnchor>
    <xdr:from>
      <xdr:col>0</xdr:col>
      <xdr:colOff>400050</xdr:colOff>
      <xdr:row>8</xdr:row>
      <xdr:rowOff>257176</xdr:rowOff>
    </xdr:from>
    <xdr:to>
      <xdr:col>2</xdr:col>
      <xdr:colOff>161925</xdr:colOff>
      <xdr:row>16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00050" y="1990726"/>
          <a:ext cx="1076325" cy="207644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11</xdr:col>
      <xdr:colOff>0</xdr:colOff>
      <xdr:row>7</xdr:row>
      <xdr:rowOff>278947</xdr:rowOff>
    </xdr:from>
    <xdr:ext cx="3663119" cy="66402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38925" y="1698172"/>
          <a:ext cx="3663119" cy="664028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下記説明を参考に入力してください。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「決算書」の中でこの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(A)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の額が分かるように、「決算書」を作成してください。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不明な場合、お問合せし、修正の上再提出をお願いすることがあります。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oneCellAnchor>
  <xdr:oneCellAnchor>
    <xdr:from>
      <xdr:col>11</xdr:col>
      <xdr:colOff>0</xdr:colOff>
      <xdr:row>10</xdr:row>
      <xdr:rowOff>155187</xdr:rowOff>
    </xdr:from>
    <xdr:ext cx="4565994" cy="47346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638925" y="2517387"/>
          <a:ext cx="4565994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「決算書」の中でこの「寄付金その他の収入」の額が分かるように、「決算書」を作成してください。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不明な場合、お問合せし、修正の上再提出をお願いすることがあります。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oneCellAnchor>
  <xdr:twoCellAnchor>
    <xdr:from>
      <xdr:col>1</xdr:col>
      <xdr:colOff>0</xdr:colOff>
      <xdr:row>8</xdr:row>
      <xdr:rowOff>238125</xdr:rowOff>
    </xdr:from>
    <xdr:to>
      <xdr:col>2</xdr:col>
      <xdr:colOff>390525</xdr:colOff>
      <xdr:row>25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57225" y="1971675"/>
          <a:ext cx="1047750" cy="3705225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</xdr:col>
      <xdr:colOff>85725</xdr:colOff>
      <xdr:row>10</xdr:row>
      <xdr:rowOff>219075</xdr:rowOff>
    </xdr:from>
    <xdr:to>
      <xdr:col>3</xdr:col>
      <xdr:colOff>314325</xdr:colOff>
      <xdr:row>25</xdr:row>
      <xdr:rowOff>76201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742950" y="2581275"/>
          <a:ext cx="1543050" cy="309562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11</xdr:col>
      <xdr:colOff>0</xdr:colOff>
      <xdr:row>25</xdr:row>
      <xdr:rowOff>0</xdr:rowOff>
    </xdr:from>
    <xdr:ext cx="3836884" cy="85459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638925" y="5600700"/>
          <a:ext cx="3836884" cy="85459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ここにあるとおり、市川市以外の市町村援護の入居者がいる場合には、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「決算書」の中で経費を按分し、市川市援護の入居者分の経費が分かるように、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「決算書」を作成してください。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不明な場合、お問合せし、修正の上再提出をお願いすることがあります。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oneCellAnchor>
  <xdr:twoCellAnchor>
    <xdr:from>
      <xdr:col>8</xdr:col>
      <xdr:colOff>647700</xdr:colOff>
      <xdr:row>8</xdr:row>
      <xdr:rowOff>171450</xdr:rowOff>
    </xdr:from>
    <xdr:to>
      <xdr:col>11</xdr:col>
      <xdr:colOff>0</xdr:colOff>
      <xdr:row>8</xdr:row>
      <xdr:rowOff>296636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9" idx="1"/>
        </xdr:cNvCxnSpPr>
      </xdr:nvCxnSpPr>
      <xdr:spPr>
        <a:xfrm flipH="1" flipV="1">
          <a:off x="5905500" y="1905000"/>
          <a:ext cx="733425" cy="12518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9</xdr:col>
      <xdr:colOff>0</xdr:colOff>
      <xdr:row>10</xdr:row>
      <xdr:rowOff>152400</xdr:rowOff>
    </xdr:from>
    <xdr:to>
      <xdr:col>11</xdr:col>
      <xdr:colOff>0</xdr:colOff>
      <xdr:row>11</xdr:row>
      <xdr:rowOff>77594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10" idx="1"/>
        </xdr:cNvCxnSpPr>
      </xdr:nvCxnSpPr>
      <xdr:spPr>
        <a:xfrm flipH="1" flipV="1">
          <a:off x="5915025" y="2514600"/>
          <a:ext cx="723900" cy="23951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8</xdr:col>
      <xdr:colOff>304800</xdr:colOff>
      <xdr:row>26</xdr:row>
      <xdr:rowOff>76200</xdr:rowOff>
    </xdr:from>
    <xdr:to>
      <xdr:col>11</xdr:col>
      <xdr:colOff>0</xdr:colOff>
      <xdr:row>27</xdr:row>
      <xdr:rowOff>46297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stCxn id="20" idx="1"/>
        </xdr:cNvCxnSpPr>
      </xdr:nvCxnSpPr>
      <xdr:spPr>
        <a:xfrm flipH="1" flipV="1">
          <a:off x="5562600" y="5905500"/>
          <a:ext cx="1076325" cy="122497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11</xdr:col>
      <xdr:colOff>0</xdr:colOff>
      <xdr:row>32</xdr:row>
      <xdr:rowOff>0</xdr:rowOff>
    </xdr:from>
    <xdr:ext cx="3546484" cy="47346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8925" y="6657975"/>
          <a:ext cx="3546484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「決算書」は、収入総額と支出総額が一致するように作成をお願いします。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また、「実績報告書」と「決算書」には、押印を忘れずにお願いします。</a:t>
          </a:r>
        </a:p>
      </xdr:txBody>
    </xdr:sp>
    <xdr:clientData fPrint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stCxn id="2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stCxn id="5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>
          <a:stCxn id="7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5</xdr:row>
      <xdr:rowOff>21902</xdr:rowOff>
    </xdr:from>
    <xdr:ext cx="3631635" cy="4734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0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187043</xdr:colOff>
      <xdr:row>7</xdr:row>
      <xdr:rowOff>66740</xdr:rowOff>
    </xdr:from>
    <xdr:to>
      <xdr:col>21</xdr:col>
      <xdr:colOff>180975</xdr:colOff>
      <xdr:row>12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2"/>
        </xdr:cNvCxnSpPr>
      </xdr:nvCxnSpPr>
      <xdr:spPr>
        <a:xfrm>
          <a:off x="848331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9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11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stCxn id="9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stCxn id="9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>
          <a:stCxn id="9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>
          <a:stCxn id="9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stCxn id="4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>
          <a:stCxn id="7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>
          <a:stCxn id="9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59742</xdr:rowOff>
    </xdr:from>
    <xdr:ext cx="6349727" cy="10451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753225" y="59742"/>
          <a:ext cx="6349727" cy="10451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国報酬」の行に入力するのは、①共同生活援助サービス費、②外部サービス利用型共同生活援助サービス費、③入院時支援特別加算、④長期入院時支援特別加算、⑤帰宅時支援加算、⑥長期帰宅時支援加算の合算額です。共同生活援助の報酬総額ではありませんのでご注意ください。（ただし、①、②については、体験利用の場合の額は含めません。）</a:t>
          </a:r>
        </a:p>
        <a:p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「体験利用の場合の額」とは、共同生活援助サービス費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(Ⅳ)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（報酬告示第１５－１－ニ）、外部サービス利用型共同生活援助サービス費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(Ⅴ)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（報酬告示第１５－１の２の２－ホ）をいいます。</a:t>
          </a:r>
        </a:p>
      </xdr:txBody>
    </xdr:sp>
    <xdr:clientData fPrintsWithSheet="0"/>
  </xdr:oneCellAnchor>
  <xdr:twoCellAnchor>
    <xdr:from>
      <xdr:col>6</xdr:col>
      <xdr:colOff>314325</xdr:colOff>
      <xdr:row>3</xdr:row>
      <xdr:rowOff>87021</xdr:rowOff>
    </xdr:from>
    <xdr:to>
      <xdr:col>14</xdr:col>
      <xdr:colOff>85725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stCxn id="2" idx="1"/>
        </xdr:cNvCxnSpPr>
      </xdr:nvCxnSpPr>
      <xdr:spPr>
        <a:xfrm flipH="1">
          <a:off x="2752725" y="582321"/>
          <a:ext cx="4000500" cy="1570329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0</xdr:colOff>
      <xdr:row>12</xdr:row>
      <xdr:rowOff>200025</xdr:rowOff>
    </xdr:from>
    <xdr:to>
      <xdr:col>5</xdr:col>
      <xdr:colOff>323850</xdr:colOff>
      <xdr:row>29</xdr:row>
      <xdr:rowOff>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1019175" y="2838450"/>
          <a:ext cx="1314450" cy="4381501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7</xdr:col>
      <xdr:colOff>96861</xdr:colOff>
      <xdr:row>4</xdr:row>
      <xdr:rowOff>136137</xdr:rowOff>
    </xdr:from>
    <xdr:ext cx="988989" cy="4734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963886" y="936237"/>
          <a:ext cx="988989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受給者番号も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oneCellAnchor>
  <xdr:twoCellAnchor>
    <xdr:from>
      <xdr:col>1</xdr:col>
      <xdr:colOff>695325</xdr:colOff>
      <xdr:row>5</xdr:row>
      <xdr:rowOff>68069</xdr:rowOff>
    </xdr:from>
    <xdr:to>
      <xdr:col>7</xdr:col>
      <xdr:colOff>96861</xdr:colOff>
      <xdr:row>7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stCxn id="5" idx="1"/>
        </xdr:cNvCxnSpPr>
      </xdr:nvCxnSpPr>
      <xdr:spPr>
        <a:xfrm flipH="1">
          <a:off x="923925" y="1172969"/>
          <a:ext cx="2039961" cy="436756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30430</xdr:colOff>
      <xdr:row>5</xdr:row>
      <xdr:rowOff>21902</xdr:rowOff>
    </xdr:from>
    <xdr:ext cx="3631635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697930" y="1126802"/>
          <a:ext cx="3631635" cy="473463"/>
        </a:xfrm>
        <a:prstGeom prst="rect">
          <a:avLst/>
        </a:prstGeom>
        <a:solidFill>
          <a:schemeClr val="bg1"/>
        </a:solidFill>
        <a:ln w="635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利用期間も必ず入力してください。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入力がない場合、お問合せし、修正の上再提出をお願いすることがあります。</a:t>
          </a:r>
        </a:p>
      </xdr:txBody>
    </xdr:sp>
    <xdr:clientData fPrintsWithSheet="0"/>
  </xdr:oneCellAnchor>
  <xdr:twoCellAnchor>
    <xdr:from>
      <xdr:col>17</xdr:col>
      <xdr:colOff>217473</xdr:colOff>
      <xdr:row>7</xdr:row>
      <xdr:rowOff>66740</xdr:rowOff>
    </xdr:from>
    <xdr:to>
      <xdr:col>21</xdr:col>
      <xdr:colOff>211405</xdr:colOff>
      <xdr:row>12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stCxn id="7" idx="2"/>
        </xdr:cNvCxnSpPr>
      </xdr:nvCxnSpPr>
      <xdr:spPr>
        <a:xfrm>
          <a:off x="8513748" y="1600265"/>
          <a:ext cx="1822732" cy="1076260"/>
        </a:xfrm>
        <a:prstGeom prst="straightConnector1">
          <a:avLst/>
        </a:prstGeom>
        <a:ln w="63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639DC"/>
    <pageSetUpPr fitToPage="1"/>
  </sheetPr>
  <dimension ref="A1:S46"/>
  <sheetViews>
    <sheetView showGridLines="0" tabSelected="1" view="pageBreakPreview" zoomScaleNormal="100" zoomScaleSheetLayoutView="100" workbookViewId="0">
      <selection activeCell="G11" sqref="G11:I11"/>
    </sheetView>
  </sheetViews>
  <sheetFormatPr defaultColWidth="9" defaultRowHeight="24" customHeight="1"/>
  <cols>
    <col min="1" max="9" width="8.6328125" style="7" customWidth="1"/>
    <col min="10" max="10" width="0.90625" style="7" customWidth="1"/>
    <col min="11" max="15" width="8.6328125" style="7" customWidth="1"/>
    <col min="16" max="17" width="19" style="7" customWidth="1"/>
    <col min="18" max="19" width="14.08984375" style="7" customWidth="1"/>
    <col min="20" max="16384" width="9" style="7"/>
  </cols>
  <sheetData>
    <row r="1" spans="1:19" ht="18" customHeight="1">
      <c r="A1" s="7" t="s">
        <v>65</v>
      </c>
    </row>
    <row r="2" spans="1:19" s="9" customFormat="1" ht="21" customHeight="1">
      <c r="A2" s="161" t="s">
        <v>66</v>
      </c>
      <c r="B2" s="161"/>
      <c r="C2" s="161"/>
      <c r="D2" s="161"/>
      <c r="E2" s="161"/>
      <c r="F2" s="161"/>
      <c r="G2" s="161"/>
      <c r="H2" s="161"/>
      <c r="I2" s="161"/>
      <c r="J2" s="161"/>
      <c r="K2" s="7"/>
      <c r="L2" s="7"/>
      <c r="M2" s="7"/>
      <c r="N2" s="7"/>
      <c r="O2" s="7"/>
      <c r="P2" s="7"/>
      <c r="Q2" s="7"/>
      <c r="R2" s="8"/>
      <c r="S2" s="8"/>
    </row>
    <row r="3" spans="1:19" s="9" customFormat="1" ht="12" customHeight="1">
      <c r="B3" s="10"/>
      <c r="C3" s="10"/>
      <c r="D3" s="10"/>
      <c r="E3" s="10"/>
      <c r="F3" s="10"/>
      <c r="G3" s="10"/>
      <c r="H3" s="10"/>
      <c r="I3" s="10"/>
      <c r="J3" s="10"/>
      <c r="K3" s="7"/>
      <c r="L3" s="7"/>
      <c r="M3" s="7"/>
      <c r="N3" s="7"/>
      <c r="O3" s="7"/>
      <c r="P3" s="7"/>
      <c r="Q3" s="7"/>
      <c r="R3" s="8"/>
      <c r="S3" s="8"/>
    </row>
    <row r="4" spans="1:19" s="9" customFormat="1" ht="12" customHeight="1">
      <c r="A4" s="153" t="s">
        <v>137</v>
      </c>
      <c r="B4" s="153"/>
      <c r="C4" s="153"/>
      <c r="D4" s="153"/>
      <c r="E4" s="153"/>
      <c r="F4" s="153"/>
      <c r="G4" s="153"/>
      <c r="H4" s="153"/>
      <c r="I4" s="153"/>
      <c r="J4" s="153"/>
      <c r="K4" s="7"/>
      <c r="L4" s="7"/>
      <c r="M4" s="7"/>
      <c r="N4" s="7"/>
      <c r="O4" s="7"/>
      <c r="P4" s="7"/>
      <c r="Q4" s="7"/>
      <c r="R4" s="8"/>
      <c r="S4" s="8"/>
    </row>
    <row r="5" spans="1:19" s="9" customFormat="1" ht="12" customHeigh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7"/>
      <c r="L5" s="7"/>
      <c r="M5" s="7"/>
      <c r="N5" s="7"/>
      <c r="O5" s="7"/>
      <c r="P5" s="7"/>
      <c r="Q5" s="7"/>
      <c r="R5" s="8"/>
      <c r="S5" s="8"/>
    </row>
    <row r="6" spans="1:19" ht="24.75" customHeight="1">
      <c r="B6" s="114" t="s">
        <v>143</v>
      </c>
      <c r="C6" s="128"/>
      <c r="D6" s="128"/>
      <c r="E6" s="128"/>
      <c r="F6" s="11" t="s">
        <v>42</v>
      </c>
      <c r="G6" s="164"/>
      <c r="H6" s="164"/>
      <c r="I6" s="164"/>
      <c r="R6" s="12"/>
      <c r="S6" s="12"/>
    </row>
    <row r="7" spans="1:19" ht="12" customHeight="1">
      <c r="R7" s="12"/>
      <c r="S7" s="12"/>
    </row>
    <row r="8" spans="1:19" ht="24.75" customHeight="1">
      <c r="A8" s="129" t="s">
        <v>18</v>
      </c>
      <c r="B8" s="129"/>
      <c r="C8" s="129"/>
      <c r="D8" s="129"/>
      <c r="E8" s="129"/>
      <c r="F8" s="129"/>
      <c r="G8" s="124">
        <f>D45</f>
        <v>0</v>
      </c>
      <c r="H8" s="162"/>
      <c r="I8" s="125"/>
    </row>
    <row r="9" spans="1:19" ht="24.75" customHeight="1">
      <c r="A9" s="150" t="s">
        <v>57</v>
      </c>
      <c r="B9" s="129" t="s">
        <v>67</v>
      </c>
      <c r="C9" s="129"/>
      <c r="D9" s="129"/>
      <c r="E9" s="129"/>
      <c r="F9" s="129"/>
      <c r="G9" s="139"/>
      <c r="H9" s="139"/>
      <c r="I9" s="139"/>
      <c r="M9" s="14"/>
    </row>
    <row r="10" spans="1:19" ht="24.75" customHeight="1">
      <c r="A10" s="151"/>
      <c r="B10" s="133" t="s">
        <v>68</v>
      </c>
      <c r="C10" s="134"/>
      <c r="D10" s="129" t="s">
        <v>56</v>
      </c>
      <c r="E10" s="129"/>
      <c r="F10" s="129"/>
      <c r="G10" s="147">
        <f>F45</f>
        <v>0</v>
      </c>
      <c r="H10" s="147"/>
      <c r="I10" s="147"/>
    </row>
    <row r="11" spans="1:19" ht="24.75" customHeight="1">
      <c r="A11" s="151"/>
      <c r="B11" s="135"/>
      <c r="C11" s="136"/>
      <c r="D11" s="165" t="s">
        <v>61</v>
      </c>
      <c r="E11" s="165"/>
      <c r="F11" s="165"/>
      <c r="G11" s="139"/>
      <c r="H11" s="139"/>
      <c r="I11" s="139"/>
    </row>
    <row r="12" spans="1:19" ht="24.75" customHeight="1">
      <c r="A12" s="151"/>
      <c r="B12" s="137"/>
      <c r="C12" s="138"/>
      <c r="D12" s="144" t="s">
        <v>49</v>
      </c>
      <c r="E12" s="145"/>
      <c r="F12" s="146"/>
      <c r="G12" s="124">
        <f>G10+G11</f>
        <v>0</v>
      </c>
      <c r="H12" s="162"/>
      <c r="I12" s="125"/>
    </row>
    <row r="13" spans="1:19" ht="24.75" customHeight="1">
      <c r="A13" s="151"/>
      <c r="B13" s="166" t="s">
        <v>60</v>
      </c>
      <c r="C13" s="167"/>
      <c r="D13" s="167"/>
      <c r="E13" s="167"/>
      <c r="F13" s="168"/>
      <c r="G13" s="147">
        <f>G9-G12</f>
        <v>0</v>
      </c>
      <c r="H13" s="147"/>
      <c r="I13" s="147"/>
    </row>
    <row r="14" spans="1:19" s="9" customFormat="1" ht="24.75" customHeight="1" thickBot="1">
      <c r="A14" s="163" t="s">
        <v>58</v>
      </c>
      <c r="B14" s="163"/>
      <c r="C14" s="163"/>
      <c r="D14" s="163"/>
      <c r="E14" s="163"/>
      <c r="F14" s="163"/>
      <c r="G14" s="131">
        <f>H45</f>
        <v>0</v>
      </c>
      <c r="H14" s="131"/>
      <c r="I14" s="131"/>
      <c r="J14" s="7"/>
      <c r="K14" s="7"/>
      <c r="L14" s="7"/>
      <c r="M14" s="7"/>
      <c r="N14" s="7"/>
      <c r="O14" s="7"/>
      <c r="P14" s="7"/>
      <c r="Q14" s="7"/>
    </row>
    <row r="15" spans="1:19" ht="24.75" customHeight="1" thickBot="1">
      <c r="A15" s="148" t="s">
        <v>59</v>
      </c>
      <c r="B15" s="149"/>
      <c r="C15" s="149"/>
      <c r="D15" s="149"/>
      <c r="E15" s="149"/>
      <c r="F15" s="149"/>
      <c r="G15" s="140">
        <f>MIN(G13,G14)</f>
        <v>0</v>
      </c>
      <c r="H15" s="140"/>
      <c r="I15" s="141"/>
    </row>
    <row r="16" spans="1:19" ht="8.25" customHeight="1">
      <c r="A16" s="15"/>
      <c r="B16" s="15"/>
      <c r="C16" s="15"/>
      <c r="D16" s="15"/>
      <c r="E16" s="15"/>
      <c r="F16" s="15"/>
      <c r="G16" s="16"/>
      <c r="H16" s="16"/>
      <c r="I16" s="16"/>
    </row>
    <row r="17" spans="1:10" ht="14.25" customHeight="1">
      <c r="A17" s="132" t="s">
        <v>138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12">
      <c r="A18" s="132"/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ht="12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 ht="12">
      <c r="A20" s="132"/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ht="12">
      <c r="A21" s="132"/>
      <c r="B21" s="132"/>
      <c r="C21" s="132"/>
      <c r="D21" s="132"/>
      <c r="E21" s="132"/>
      <c r="F21" s="132"/>
      <c r="G21" s="132"/>
      <c r="H21" s="132"/>
      <c r="I21" s="132"/>
      <c r="J21" s="132"/>
    </row>
    <row r="22" spans="1:10" ht="24.75" customHeight="1">
      <c r="A22" s="132" t="s">
        <v>139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0" ht="12">
      <c r="A23" s="132"/>
      <c r="B23" s="132"/>
      <c r="C23" s="132"/>
      <c r="D23" s="132"/>
      <c r="E23" s="132"/>
      <c r="F23" s="132"/>
      <c r="G23" s="132"/>
      <c r="H23" s="132"/>
      <c r="I23" s="132"/>
      <c r="J23" s="132"/>
    </row>
    <row r="24" spans="1:10" ht="12">
      <c r="A24" s="132"/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0" ht="12">
      <c r="A25" s="132"/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0" ht="18" customHeight="1">
      <c r="A26" s="132" t="s">
        <v>140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ht="12">
      <c r="A27" s="132"/>
      <c r="B27" s="132"/>
      <c r="C27" s="132"/>
      <c r="D27" s="132"/>
      <c r="E27" s="132"/>
      <c r="F27" s="132"/>
      <c r="G27" s="132"/>
      <c r="H27" s="132"/>
      <c r="I27" s="132"/>
      <c r="J27" s="132"/>
    </row>
    <row r="28" spans="1:10" ht="12">
      <c r="A28" s="132"/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ht="5.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0" ht="17.25" customHeight="1">
      <c r="A30" s="153" t="s">
        <v>62</v>
      </c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 ht="5.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</row>
    <row r="32" spans="1:10" ht="13.5" customHeight="1">
      <c r="A32" s="152" t="s">
        <v>63</v>
      </c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18" ht="12">
      <c r="A33" s="152"/>
      <c r="B33" s="152"/>
      <c r="C33" s="152"/>
      <c r="D33" s="152"/>
      <c r="E33" s="152"/>
      <c r="F33" s="152"/>
      <c r="G33" s="152"/>
      <c r="H33" s="152"/>
      <c r="I33" s="152"/>
      <c r="J33" s="152"/>
    </row>
    <row r="34" spans="1:18" ht="24.75" customHeight="1">
      <c r="A34" s="7" t="s">
        <v>52</v>
      </c>
    </row>
    <row r="35" spans="1:18" ht="23.15" customHeight="1">
      <c r="A35" s="130" t="s">
        <v>3</v>
      </c>
      <c r="B35" s="130"/>
      <c r="C35" s="130"/>
      <c r="D35" s="142" t="s">
        <v>18</v>
      </c>
      <c r="E35" s="143"/>
      <c r="F35" s="142" t="s">
        <v>56</v>
      </c>
      <c r="G35" s="143"/>
      <c r="H35" s="142" t="s">
        <v>51</v>
      </c>
      <c r="I35" s="143"/>
    </row>
    <row r="36" spans="1:18" ht="23.15" customHeight="1">
      <c r="A36" s="13" t="s">
        <v>71</v>
      </c>
      <c r="B36" s="122">
        <f>'実績表1(住居ごと)'!E4</f>
        <v>0</v>
      </c>
      <c r="C36" s="123"/>
      <c r="D36" s="124">
        <f>'実績表1(住居ごと)'!M4</f>
        <v>0</v>
      </c>
      <c r="E36" s="125"/>
      <c r="F36" s="126">
        <f>'実績表1(住居ごと)'!T26</f>
        <v>0</v>
      </c>
      <c r="G36" s="127"/>
      <c r="H36" s="126">
        <f>'実績表1(住居ごと)'!M5</f>
        <v>0</v>
      </c>
      <c r="I36" s="127"/>
    </row>
    <row r="37" spans="1:18" ht="23.15" customHeight="1">
      <c r="A37" s="13" t="s">
        <v>72</v>
      </c>
      <c r="B37" s="122">
        <f>'実績表2(住居ごと)'!E4</f>
        <v>0</v>
      </c>
      <c r="C37" s="123"/>
      <c r="D37" s="124">
        <f>'実績表2(住居ごと)'!M4</f>
        <v>0</v>
      </c>
      <c r="E37" s="125"/>
      <c r="F37" s="126">
        <f>'実績表2(住居ごと)'!T26</f>
        <v>0</v>
      </c>
      <c r="G37" s="127"/>
      <c r="H37" s="126">
        <f>'実績表2(住居ごと)'!M5</f>
        <v>0</v>
      </c>
      <c r="I37" s="127"/>
    </row>
    <row r="38" spans="1:18" ht="23.15" customHeight="1">
      <c r="A38" s="13" t="s">
        <v>73</v>
      </c>
      <c r="B38" s="122">
        <f>'実績表3(住居ごと)'!E4</f>
        <v>0</v>
      </c>
      <c r="C38" s="123"/>
      <c r="D38" s="124">
        <f>'実績表3(住居ごと)'!M4</f>
        <v>0</v>
      </c>
      <c r="E38" s="125"/>
      <c r="F38" s="126">
        <f>'実績表3(住居ごと)'!T26</f>
        <v>0</v>
      </c>
      <c r="G38" s="127"/>
      <c r="H38" s="126">
        <f>'実績表3(住居ごと)'!M5</f>
        <v>0</v>
      </c>
      <c r="I38" s="127"/>
    </row>
    <row r="39" spans="1:18" ht="23.15" customHeight="1">
      <c r="A39" s="13" t="s">
        <v>74</v>
      </c>
      <c r="B39" s="122">
        <f>'実績表4(住居ごと)'!E4</f>
        <v>0</v>
      </c>
      <c r="C39" s="123"/>
      <c r="D39" s="124">
        <f>'実績表4(住居ごと)'!M4</f>
        <v>0</v>
      </c>
      <c r="E39" s="125"/>
      <c r="F39" s="126">
        <f>'実績表4(住居ごと)'!T26</f>
        <v>0</v>
      </c>
      <c r="G39" s="127"/>
      <c r="H39" s="126">
        <f>'実績表4(住居ごと)'!M5</f>
        <v>0</v>
      </c>
      <c r="I39" s="127"/>
    </row>
    <row r="40" spans="1:18" ht="23.15" customHeight="1">
      <c r="A40" s="13" t="s">
        <v>75</v>
      </c>
      <c r="B40" s="122">
        <f>'実績表5(住居ごと)'!E4</f>
        <v>0</v>
      </c>
      <c r="C40" s="123"/>
      <c r="D40" s="124">
        <f>'実績表5(住居ごと)'!M4</f>
        <v>0</v>
      </c>
      <c r="E40" s="125"/>
      <c r="F40" s="126">
        <f>'実績表5(住居ごと)'!T26</f>
        <v>0</v>
      </c>
      <c r="G40" s="127"/>
      <c r="H40" s="126">
        <f>'実績表5(住居ごと)'!M5</f>
        <v>0</v>
      </c>
      <c r="I40" s="127"/>
    </row>
    <row r="41" spans="1:18" ht="23.15" customHeight="1">
      <c r="A41" s="13" t="s">
        <v>76</v>
      </c>
      <c r="B41" s="122">
        <f>'実績表6(住居ごと)'!E4</f>
        <v>0</v>
      </c>
      <c r="C41" s="123"/>
      <c r="D41" s="124">
        <f>'実績表6(住居ごと)'!M4</f>
        <v>0</v>
      </c>
      <c r="E41" s="125"/>
      <c r="F41" s="126">
        <f>'実績表6(住居ごと)'!T26</f>
        <v>0</v>
      </c>
      <c r="G41" s="127"/>
      <c r="H41" s="126">
        <f>'実績表6(住居ごと)'!M5</f>
        <v>0</v>
      </c>
      <c r="I41" s="127"/>
    </row>
    <row r="42" spans="1:18" ht="23.15" customHeight="1">
      <c r="A42" s="13" t="s">
        <v>77</v>
      </c>
      <c r="B42" s="122">
        <f>'実績表7(住居ごと)'!E4</f>
        <v>0</v>
      </c>
      <c r="C42" s="123"/>
      <c r="D42" s="124">
        <f>'実績表7(住居ごと)'!M4</f>
        <v>0</v>
      </c>
      <c r="E42" s="125"/>
      <c r="F42" s="126">
        <f>'実績表7(住居ごと)'!T26</f>
        <v>0</v>
      </c>
      <c r="G42" s="127"/>
      <c r="H42" s="126">
        <f>'実績表7(住居ごと)'!M5</f>
        <v>0</v>
      </c>
      <c r="I42" s="127"/>
    </row>
    <row r="43" spans="1:18" ht="23.15" customHeight="1">
      <c r="A43" s="117" t="s">
        <v>146</v>
      </c>
      <c r="B43" s="122">
        <f>'実績表8(住居ごと)'!E4</f>
        <v>0</v>
      </c>
      <c r="C43" s="123"/>
      <c r="D43" s="124">
        <f>'実績表8(住居ごと)'!M4</f>
        <v>0</v>
      </c>
      <c r="E43" s="125"/>
      <c r="F43" s="126">
        <f>'実績表8(住居ごと)'!T26</f>
        <v>0</v>
      </c>
      <c r="G43" s="127"/>
      <c r="H43" s="126">
        <f>'実績表8(住居ごと)'!M5</f>
        <v>0</v>
      </c>
      <c r="I43" s="127"/>
    </row>
    <row r="44" spans="1:18" ht="23.15" customHeight="1" thickBot="1">
      <c r="A44" s="117" t="s">
        <v>147</v>
      </c>
      <c r="B44" s="122">
        <f>'実績表9(住居ごと)'!E4</f>
        <v>0</v>
      </c>
      <c r="C44" s="123"/>
      <c r="D44" s="124">
        <f>'実績表9(住居ごと)'!M4</f>
        <v>0</v>
      </c>
      <c r="E44" s="125"/>
      <c r="F44" s="126">
        <f>'実績表9(住居ごと)'!T26</f>
        <v>0</v>
      </c>
      <c r="G44" s="127"/>
      <c r="H44" s="126">
        <f>'実績表9(住居ごと)'!M5</f>
        <v>0</v>
      </c>
      <c r="I44" s="127"/>
    </row>
    <row r="45" spans="1:18" s="18" customFormat="1" ht="23.15" customHeight="1" thickTop="1">
      <c r="A45" s="158" t="s">
        <v>2</v>
      </c>
      <c r="B45" s="159"/>
      <c r="C45" s="160"/>
      <c r="D45" s="154">
        <f>SUM(D36:E44)</f>
        <v>0</v>
      </c>
      <c r="E45" s="155"/>
      <c r="F45" s="156">
        <f>SUM(F36:G44)</f>
        <v>0</v>
      </c>
      <c r="G45" s="157"/>
      <c r="H45" s="156">
        <f>SUM(H36:I44)</f>
        <v>0</v>
      </c>
      <c r="I45" s="157"/>
      <c r="J45" s="7"/>
      <c r="K45" s="7"/>
      <c r="L45" s="7"/>
      <c r="M45" s="7"/>
      <c r="N45" s="7"/>
      <c r="O45" s="7"/>
      <c r="P45" s="7"/>
      <c r="Q45" s="7"/>
      <c r="R45" s="17"/>
    </row>
    <row r="46" spans="1:18" ht="12"/>
  </sheetData>
  <sheetProtection selectLockedCells="1"/>
  <mergeCells count="71">
    <mergeCell ref="H41:I41"/>
    <mergeCell ref="F42:G42"/>
    <mergeCell ref="H42:I42"/>
    <mergeCell ref="H39:I39"/>
    <mergeCell ref="H40:I40"/>
    <mergeCell ref="F39:G39"/>
    <mergeCell ref="H45:I45"/>
    <mergeCell ref="H37:I37"/>
    <mergeCell ref="A45:C45"/>
    <mergeCell ref="B39:C39"/>
    <mergeCell ref="A2:J2"/>
    <mergeCell ref="G8:I8"/>
    <mergeCell ref="G9:I9"/>
    <mergeCell ref="A14:F14"/>
    <mergeCell ref="B9:F9"/>
    <mergeCell ref="G6:I6"/>
    <mergeCell ref="D11:F11"/>
    <mergeCell ref="B13:F13"/>
    <mergeCell ref="A4:J5"/>
    <mergeCell ref="G12:I12"/>
    <mergeCell ref="F40:G40"/>
    <mergeCell ref="F37:G37"/>
    <mergeCell ref="G10:I10"/>
    <mergeCell ref="D10:F10"/>
    <mergeCell ref="A30:J31"/>
    <mergeCell ref="D45:E45"/>
    <mergeCell ref="B37:C37"/>
    <mergeCell ref="F45:G45"/>
    <mergeCell ref="B40:C40"/>
    <mergeCell ref="F38:G38"/>
    <mergeCell ref="D39:E39"/>
    <mergeCell ref="D40:E40"/>
    <mergeCell ref="D38:E38"/>
    <mergeCell ref="B41:C41"/>
    <mergeCell ref="D41:E41"/>
    <mergeCell ref="F41:G41"/>
    <mergeCell ref="B42:C42"/>
    <mergeCell ref="D42:E42"/>
    <mergeCell ref="H38:I38"/>
    <mergeCell ref="A26:J29"/>
    <mergeCell ref="F36:G36"/>
    <mergeCell ref="F35:G35"/>
    <mergeCell ref="D36:E36"/>
    <mergeCell ref="D35:E35"/>
    <mergeCell ref="A32:J33"/>
    <mergeCell ref="H36:I36"/>
    <mergeCell ref="B38:C38"/>
    <mergeCell ref="C6:E6"/>
    <mergeCell ref="A8:F8"/>
    <mergeCell ref="A35:C35"/>
    <mergeCell ref="D37:E37"/>
    <mergeCell ref="G14:I14"/>
    <mergeCell ref="B36:C36"/>
    <mergeCell ref="A17:J21"/>
    <mergeCell ref="B10:C12"/>
    <mergeCell ref="G11:I11"/>
    <mergeCell ref="G15:I15"/>
    <mergeCell ref="H35:I35"/>
    <mergeCell ref="A22:J25"/>
    <mergeCell ref="D12:F12"/>
    <mergeCell ref="G13:I13"/>
    <mergeCell ref="A15:F15"/>
    <mergeCell ref="A9:A13"/>
    <mergeCell ref="B43:C43"/>
    <mergeCell ref="D43:E43"/>
    <mergeCell ref="F43:G43"/>
    <mergeCell ref="H43:I43"/>
    <mergeCell ref="B44:C44"/>
    <mergeCell ref="D44:E44"/>
    <mergeCell ref="F44:G44"/>
    <mergeCell ref="H44:I44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M16" sqref="M16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121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121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20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118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118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9" t="s">
        <v>142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H9:H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  <mergeCell ref="V11:X12"/>
    <mergeCell ref="I9:I10"/>
    <mergeCell ref="J9:J10"/>
    <mergeCell ref="K9:K10"/>
    <mergeCell ref="T9:T10"/>
    <mergeCell ref="V10:X10"/>
    <mergeCell ref="V8:X9"/>
    <mergeCell ref="L9:L10"/>
    <mergeCell ref="M9:M10"/>
    <mergeCell ref="N9:N10"/>
    <mergeCell ref="O9:O10"/>
    <mergeCell ref="H8:T8"/>
    <mergeCell ref="P9:P10"/>
    <mergeCell ref="Q9:Q10"/>
    <mergeCell ref="R9:R10"/>
    <mergeCell ref="S9:S10"/>
    <mergeCell ref="B12:B13"/>
    <mergeCell ref="F12:G12"/>
    <mergeCell ref="F13:G13"/>
    <mergeCell ref="C14:C16"/>
    <mergeCell ref="D14:D16"/>
    <mergeCell ref="E14:E16"/>
    <mergeCell ref="F14:G14"/>
    <mergeCell ref="C11:C13"/>
    <mergeCell ref="D11:D13"/>
    <mergeCell ref="E11:E13"/>
    <mergeCell ref="F11:G11"/>
    <mergeCell ref="V20:X21"/>
    <mergeCell ref="V14:X15"/>
    <mergeCell ref="B15:B16"/>
    <mergeCell ref="F15:G15"/>
    <mergeCell ref="F16:G16"/>
    <mergeCell ref="C17:C19"/>
    <mergeCell ref="D17:D19"/>
    <mergeCell ref="E17:E19"/>
    <mergeCell ref="F17:G17"/>
    <mergeCell ref="V17:X18"/>
    <mergeCell ref="B18:B19"/>
    <mergeCell ref="F18:G18"/>
    <mergeCell ref="F19:G19"/>
    <mergeCell ref="B21:B22"/>
    <mergeCell ref="F21:G21"/>
    <mergeCell ref="F22:G22"/>
    <mergeCell ref="C23:C25"/>
    <mergeCell ref="D23:D25"/>
    <mergeCell ref="E23:E25"/>
    <mergeCell ref="F23:G23"/>
    <mergeCell ref="C20:C22"/>
    <mergeCell ref="D20:D22"/>
    <mergeCell ref="E20:E22"/>
    <mergeCell ref="F20:G20"/>
    <mergeCell ref="V23:X24"/>
    <mergeCell ref="B24:B25"/>
    <mergeCell ref="B30:X30"/>
    <mergeCell ref="B32:X32"/>
    <mergeCell ref="B33:X33"/>
    <mergeCell ref="F24:G24"/>
    <mergeCell ref="F25:G25"/>
    <mergeCell ref="H26:S26"/>
    <mergeCell ref="V26:X26"/>
    <mergeCell ref="B27:X27"/>
    <mergeCell ref="B28:X29"/>
  </mergeCells>
  <phoneticPr fontId="2"/>
  <dataValidations count="5">
    <dataValidation type="list" allowBlank="1" showInputMessage="1" showErrorMessage="1" sqref="C11:C25" xr:uid="{00000000-0002-0000-0900-000000000000}">
      <formula1>$AB$41:$AB$47</formula1>
    </dataValidation>
    <dataValidation type="list" allowBlank="1" showInputMessage="1" showErrorMessage="1" sqref="E5" xr:uid="{00000000-0002-0000-0900-000001000000}">
      <formula1>$AB$35:$AB$37</formula1>
    </dataValidation>
    <dataValidation type="list" allowBlank="1" showInputMessage="1" showErrorMessage="1" sqref="E6" xr:uid="{00000000-0002-0000-0900-000002000000}">
      <formula1>$AD$33:$AH$33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900-000003000000}">
      <formula1>0</formula1>
      <formula2>350000</formula2>
    </dataValidation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900-000004000000}">
      <formula1>H13&lt;=1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N73"/>
  <sheetViews>
    <sheetView view="pageBreakPreview" zoomScaleNormal="100" zoomScaleSheetLayoutView="100" workbookViewId="0">
      <selection activeCell="J12" sqref="J12"/>
    </sheetView>
  </sheetViews>
  <sheetFormatPr defaultColWidth="9" defaultRowHeight="12"/>
  <cols>
    <col min="1" max="1" width="5.453125" style="53" customWidth="1"/>
    <col min="2" max="4" width="10.6328125" style="53" customWidth="1"/>
    <col min="5" max="5" width="12.36328125" style="53" customWidth="1"/>
    <col min="6" max="6" width="2.08984375" style="53" customWidth="1"/>
    <col min="7" max="10" width="10.6328125" style="53" customWidth="1"/>
    <col min="11" max="16384" width="9" style="53"/>
  </cols>
  <sheetData>
    <row r="1" spans="1:10" ht="6.75" customHeight="1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40" t="s">
        <v>135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20.149999999999999" customHeight="1">
      <c r="A3" s="241" t="s">
        <v>80</v>
      </c>
      <c r="B3" s="241"/>
      <c r="C3" s="54"/>
      <c r="D3" s="54"/>
      <c r="E3" s="54"/>
      <c r="F3" s="54"/>
      <c r="G3" s="55"/>
      <c r="H3" s="55"/>
      <c r="I3" s="55"/>
      <c r="J3" s="56"/>
    </row>
    <row r="4" spans="1:10" ht="18" customHeight="1">
      <c r="A4" s="57"/>
      <c r="B4" s="242" t="s">
        <v>81</v>
      </c>
      <c r="C4" s="243"/>
      <c r="D4" s="244" t="s">
        <v>82</v>
      </c>
      <c r="E4" s="245"/>
      <c r="F4" s="244" t="s">
        <v>83</v>
      </c>
      <c r="G4" s="246"/>
      <c r="H4" s="246"/>
      <c r="I4" s="246"/>
      <c r="J4" s="245"/>
    </row>
    <row r="5" spans="1:10" ht="18" customHeight="1">
      <c r="A5" s="247" t="s">
        <v>61</v>
      </c>
      <c r="B5" s="244"/>
      <c r="C5" s="245"/>
      <c r="D5" s="250"/>
      <c r="E5" s="251"/>
      <c r="F5" s="59"/>
      <c r="G5" s="60"/>
      <c r="H5" s="60"/>
      <c r="I5" s="60"/>
      <c r="J5" s="61"/>
    </row>
    <row r="6" spans="1:10" ht="18" customHeight="1">
      <c r="A6" s="248"/>
      <c r="B6" s="252" t="s">
        <v>84</v>
      </c>
      <c r="C6" s="253"/>
      <c r="D6" s="254">
        <v>50000</v>
      </c>
      <c r="E6" s="255"/>
      <c r="F6" s="64"/>
      <c r="G6" s="65"/>
      <c r="H6" s="65"/>
      <c r="I6" s="65"/>
      <c r="J6" s="66"/>
    </row>
    <row r="7" spans="1:10" ht="18" customHeight="1">
      <c r="A7" s="248"/>
      <c r="B7" s="252"/>
      <c r="C7" s="253"/>
      <c r="D7" s="256"/>
      <c r="E7" s="257"/>
      <c r="F7" s="64"/>
      <c r="G7" s="65"/>
      <c r="H7" s="65"/>
      <c r="I7" s="65"/>
      <c r="J7" s="66"/>
    </row>
    <row r="8" spans="1:10" ht="18" customHeight="1">
      <c r="A8" s="248"/>
      <c r="B8" s="252" t="s">
        <v>85</v>
      </c>
      <c r="C8" s="253"/>
      <c r="D8" s="254" t="s">
        <v>86</v>
      </c>
      <c r="E8" s="255"/>
      <c r="F8" s="258" t="s">
        <v>87</v>
      </c>
      <c r="G8" s="259"/>
      <c r="H8" s="259"/>
      <c r="I8" s="259"/>
      <c r="J8" s="260"/>
    </row>
    <row r="9" spans="1:10" ht="18" customHeight="1">
      <c r="A9" s="248"/>
      <c r="B9" s="252"/>
      <c r="C9" s="253"/>
      <c r="D9" s="254"/>
      <c r="E9" s="255"/>
      <c r="F9" s="258"/>
      <c r="G9" s="259"/>
      <c r="H9" s="259"/>
      <c r="I9" s="259"/>
      <c r="J9" s="260"/>
    </row>
    <row r="10" spans="1:10" ht="18" customHeight="1">
      <c r="A10" s="248"/>
      <c r="B10" s="62"/>
      <c r="C10" s="63"/>
      <c r="D10" s="67"/>
      <c r="E10" s="68"/>
      <c r="F10" s="258"/>
      <c r="G10" s="259"/>
      <c r="H10" s="259"/>
      <c r="I10" s="259"/>
      <c r="J10" s="260"/>
    </row>
    <row r="11" spans="1:10" ht="18" customHeight="1">
      <c r="A11" s="248"/>
      <c r="B11" s="62"/>
      <c r="C11" s="63"/>
      <c r="D11" s="67"/>
      <c r="E11" s="68"/>
      <c r="F11" s="69"/>
      <c r="G11" s="70"/>
      <c r="H11" s="70"/>
      <c r="I11" s="70"/>
      <c r="J11" s="71"/>
    </row>
    <row r="12" spans="1:10" ht="18" customHeight="1">
      <c r="A12" s="249"/>
      <c r="B12" s="261"/>
      <c r="C12" s="262"/>
      <c r="D12" s="263"/>
      <c r="E12" s="264"/>
      <c r="F12" s="72"/>
      <c r="G12" s="73"/>
      <c r="H12" s="74"/>
      <c r="I12" s="75"/>
      <c r="J12" s="76"/>
    </row>
    <row r="13" spans="1:10" ht="18" customHeight="1">
      <c r="A13" s="265" t="s">
        <v>88</v>
      </c>
      <c r="B13" s="77"/>
      <c r="C13" s="78"/>
      <c r="D13" s="79"/>
      <c r="E13" s="80"/>
      <c r="F13" s="81"/>
      <c r="G13" s="65"/>
      <c r="H13" s="65"/>
      <c r="I13" s="65"/>
      <c r="J13" s="66"/>
    </row>
    <row r="14" spans="1:10" ht="18" customHeight="1">
      <c r="A14" s="266"/>
      <c r="B14" s="268" t="s">
        <v>89</v>
      </c>
      <c r="C14" s="269"/>
      <c r="D14" s="254" t="s">
        <v>86</v>
      </c>
      <c r="E14" s="255"/>
      <c r="F14" s="82"/>
      <c r="G14" s="65"/>
      <c r="H14" s="83"/>
      <c r="I14" s="65"/>
      <c r="J14" s="66"/>
    </row>
    <row r="15" spans="1:10" ht="18" customHeight="1">
      <c r="A15" s="266"/>
      <c r="B15" s="252"/>
      <c r="C15" s="253"/>
      <c r="D15" s="256"/>
      <c r="E15" s="257"/>
      <c r="F15" s="272"/>
      <c r="G15" s="273"/>
      <c r="H15" s="273"/>
      <c r="I15" s="273"/>
      <c r="J15" s="274"/>
    </row>
    <row r="16" spans="1:10" ht="18" customHeight="1">
      <c r="A16" s="266"/>
      <c r="B16" s="252" t="s">
        <v>90</v>
      </c>
      <c r="C16" s="253"/>
      <c r="D16" s="254" t="s">
        <v>86</v>
      </c>
      <c r="E16" s="255"/>
      <c r="F16" s="258" t="s">
        <v>91</v>
      </c>
      <c r="G16" s="259"/>
      <c r="H16" s="259"/>
      <c r="I16" s="259"/>
      <c r="J16" s="260"/>
    </row>
    <row r="17" spans="1:10" ht="18" customHeight="1">
      <c r="A17" s="266"/>
      <c r="B17" s="252"/>
      <c r="C17" s="253"/>
      <c r="D17" s="256"/>
      <c r="E17" s="257"/>
      <c r="F17" s="77"/>
      <c r="G17" s="85"/>
      <c r="H17" s="85"/>
      <c r="I17" s="85"/>
      <c r="J17" s="78"/>
    </row>
    <row r="18" spans="1:10" ht="18" customHeight="1">
      <c r="A18" s="266"/>
      <c r="B18" s="252" t="s">
        <v>92</v>
      </c>
      <c r="C18" s="253"/>
      <c r="D18" s="254" t="s">
        <v>86</v>
      </c>
      <c r="E18" s="255"/>
      <c r="F18" s="258" t="s">
        <v>93</v>
      </c>
      <c r="G18" s="259"/>
      <c r="H18" s="259"/>
      <c r="I18" s="259"/>
      <c r="J18" s="260"/>
    </row>
    <row r="19" spans="1:10" ht="18" customHeight="1">
      <c r="A19" s="266"/>
      <c r="B19" s="252"/>
      <c r="C19" s="253"/>
      <c r="D19" s="256"/>
      <c r="E19" s="257"/>
      <c r="F19" s="77"/>
      <c r="G19" s="85"/>
      <c r="H19" s="85"/>
      <c r="I19" s="85"/>
      <c r="J19" s="78"/>
    </row>
    <row r="20" spans="1:10" ht="18" customHeight="1">
      <c r="A20" s="266"/>
      <c r="B20" s="252" t="s">
        <v>94</v>
      </c>
      <c r="C20" s="253"/>
      <c r="D20" s="254" t="s">
        <v>86</v>
      </c>
      <c r="E20" s="255"/>
      <c r="F20" s="272"/>
      <c r="G20" s="273"/>
      <c r="H20" s="273"/>
      <c r="I20" s="273"/>
      <c r="J20" s="274"/>
    </row>
    <row r="21" spans="1:10" ht="18" customHeight="1">
      <c r="A21" s="267"/>
      <c r="B21" s="270"/>
      <c r="C21" s="271"/>
      <c r="D21" s="275"/>
      <c r="E21" s="276"/>
      <c r="F21" s="277"/>
      <c r="G21" s="278"/>
      <c r="H21" s="278"/>
      <c r="I21" s="278"/>
      <c r="J21" s="279"/>
    </row>
    <row r="22" spans="1:10" ht="18" customHeight="1">
      <c r="A22" s="242" t="s">
        <v>95</v>
      </c>
      <c r="B22" s="280"/>
      <c r="C22" s="243"/>
      <c r="D22" s="281" t="s">
        <v>96</v>
      </c>
      <c r="E22" s="282"/>
      <c r="F22" s="242"/>
      <c r="G22" s="280"/>
      <c r="H22" s="280"/>
      <c r="I22" s="280"/>
      <c r="J22" s="243"/>
    </row>
    <row r="23" spans="1:10" ht="18" customHeight="1">
      <c r="B23" s="84"/>
      <c r="C23" s="84"/>
      <c r="D23" s="86"/>
      <c r="E23" s="87"/>
      <c r="F23" s="58"/>
      <c r="G23" s="58"/>
      <c r="H23" s="58"/>
      <c r="I23" s="58"/>
      <c r="J23" s="58"/>
    </row>
    <row r="24" spans="1:10" ht="18" customHeight="1">
      <c r="A24" s="283" t="s">
        <v>97</v>
      </c>
      <c r="B24" s="283"/>
      <c r="C24" s="88"/>
      <c r="D24" s="88"/>
      <c r="E24" s="88"/>
      <c r="F24" s="88"/>
      <c r="G24" s="88"/>
      <c r="H24" s="88"/>
      <c r="I24" s="88"/>
      <c r="J24" s="88"/>
    </row>
    <row r="25" spans="1:10" ht="18" customHeight="1">
      <c r="A25" s="57"/>
      <c r="B25" s="242" t="s">
        <v>81</v>
      </c>
      <c r="C25" s="243"/>
      <c r="D25" s="244" t="s">
        <v>82</v>
      </c>
      <c r="E25" s="245"/>
      <c r="F25" s="244" t="s">
        <v>83</v>
      </c>
      <c r="G25" s="246"/>
      <c r="H25" s="246"/>
      <c r="I25" s="246"/>
      <c r="J25" s="245"/>
    </row>
    <row r="26" spans="1:10" ht="18" customHeight="1">
      <c r="A26" s="284" t="s">
        <v>98</v>
      </c>
      <c r="B26" s="287" t="s">
        <v>99</v>
      </c>
      <c r="C26" s="288"/>
      <c r="D26" s="289" t="s">
        <v>86</v>
      </c>
      <c r="E26" s="251"/>
      <c r="F26" s="244"/>
      <c r="G26" s="246"/>
      <c r="H26" s="246"/>
      <c r="I26" s="246"/>
      <c r="J26" s="245"/>
    </row>
    <row r="27" spans="1:10" ht="18" customHeight="1">
      <c r="A27" s="285"/>
      <c r="B27" s="252" t="s">
        <v>100</v>
      </c>
      <c r="C27" s="253"/>
      <c r="D27" s="290" t="s">
        <v>86</v>
      </c>
      <c r="E27" s="257"/>
      <c r="F27" s="272"/>
      <c r="G27" s="273"/>
      <c r="H27" s="273"/>
      <c r="I27" s="273"/>
      <c r="J27" s="274"/>
    </row>
    <row r="28" spans="1:10" ht="18" customHeight="1">
      <c r="A28" s="285"/>
      <c r="B28" s="252" t="s">
        <v>101</v>
      </c>
      <c r="C28" s="253"/>
      <c r="D28" s="290" t="s">
        <v>86</v>
      </c>
      <c r="E28" s="257"/>
      <c r="F28" s="272"/>
      <c r="G28" s="273"/>
      <c r="H28" s="273"/>
      <c r="I28" s="273"/>
      <c r="J28" s="274"/>
    </row>
    <row r="29" spans="1:10" ht="18" customHeight="1">
      <c r="A29" s="285"/>
      <c r="B29" s="252" t="s">
        <v>102</v>
      </c>
      <c r="C29" s="253"/>
      <c r="D29" s="256" t="s">
        <v>86</v>
      </c>
      <c r="E29" s="257"/>
      <c r="F29" s="272"/>
      <c r="G29" s="273"/>
      <c r="H29" s="273"/>
      <c r="I29" s="273"/>
      <c r="J29" s="274"/>
    </row>
    <row r="30" spans="1:10" ht="18" customHeight="1">
      <c r="A30" s="285"/>
      <c r="B30" s="252" t="s">
        <v>103</v>
      </c>
      <c r="C30" s="253"/>
      <c r="D30" s="290" t="s">
        <v>86</v>
      </c>
      <c r="E30" s="257"/>
      <c r="F30" s="272"/>
      <c r="G30" s="273"/>
      <c r="H30" s="273"/>
      <c r="I30" s="273"/>
      <c r="J30" s="274"/>
    </row>
    <row r="31" spans="1:10" ht="18" customHeight="1">
      <c r="A31" s="285"/>
      <c r="B31" s="252" t="s">
        <v>104</v>
      </c>
      <c r="C31" s="253"/>
      <c r="D31" s="256" t="s">
        <v>86</v>
      </c>
      <c r="E31" s="257"/>
      <c r="F31" s="272"/>
      <c r="G31" s="273"/>
      <c r="H31" s="273"/>
      <c r="I31" s="273"/>
      <c r="J31" s="274"/>
    </row>
    <row r="32" spans="1:10" ht="18" customHeight="1">
      <c r="A32" s="285"/>
      <c r="B32" s="252" t="s">
        <v>105</v>
      </c>
      <c r="C32" s="253"/>
      <c r="D32" s="256" t="s">
        <v>86</v>
      </c>
      <c r="E32" s="257"/>
      <c r="F32" s="272"/>
      <c r="G32" s="273"/>
      <c r="H32" s="273"/>
      <c r="I32" s="273"/>
      <c r="J32" s="274"/>
    </row>
    <row r="33" spans="1:14" ht="18" customHeight="1">
      <c r="A33" s="285"/>
      <c r="B33" s="252" t="s">
        <v>106</v>
      </c>
      <c r="C33" s="253"/>
      <c r="D33" s="256" t="s">
        <v>86</v>
      </c>
      <c r="E33" s="257"/>
      <c r="F33" s="272"/>
      <c r="G33" s="273"/>
      <c r="H33" s="273"/>
      <c r="I33" s="273"/>
      <c r="J33" s="274"/>
    </row>
    <row r="34" spans="1:14" ht="18" customHeight="1">
      <c r="A34" s="285"/>
      <c r="B34" s="252" t="s">
        <v>107</v>
      </c>
      <c r="C34" s="253"/>
      <c r="D34" s="256" t="s">
        <v>86</v>
      </c>
      <c r="E34" s="257"/>
      <c r="F34" s="272"/>
      <c r="G34" s="273"/>
      <c r="H34" s="273"/>
      <c r="I34" s="273"/>
      <c r="J34" s="274"/>
    </row>
    <row r="35" spans="1:14" ht="18" customHeight="1">
      <c r="A35" s="285"/>
      <c r="B35" s="252" t="s">
        <v>108</v>
      </c>
      <c r="C35" s="253"/>
      <c r="D35" s="256" t="s">
        <v>86</v>
      </c>
      <c r="E35" s="257"/>
      <c r="F35" s="272"/>
      <c r="G35" s="273"/>
      <c r="H35" s="273"/>
      <c r="I35" s="273"/>
      <c r="J35" s="274"/>
    </row>
    <row r="36" spans="1:14" ht="18" customHeight="1">
      <c r="A36" s="285"/>
      <c r="B36" s="252" t="s">
        <v>109</v>
      </c>
      <c r="C36" s="253"/>
      <c r="D36" s="256" t="s">
        <v>86</v>
      </c>
      <c r="E36" s="257"/>
      <c r="F36" s="272"/>
      <c r="G36" s="273"/>
      <c r="H36" s="273"/>
      <c r="I36" s="273"/>
      <c r="J36" s="274"/>
    </row>
    <row r="37" spans="1:14" ht="18" customHeight="1">
      <c r="A37" s="286"/>
      <c r="B37" s="291" t="s">
        <v>110</v>
      </c>
      <c r="C37" s="292"/>
      <c r="D37" s="293">
        <v>6000000</v>
      </c>
      <c r="E37" s="294"/>
      <c r="F37" s="242"/>
      <c r="G37" s="280"/>
      <c r="H37" s="280"/>
      <c r="I37" s="280"/>
      <c r="J37" s="243"/>
    </row>
    <row r="38" spans="1:14" ht="18" customHeight="1">
      <c r="A38" s="297" t="s">
        <v>111</v>
      </c>
      <c r="B38" s="287" t="s">
        <v>112</v>
      </c>
      <c r="C38" s="288"/>
      <c r="D38" s="289" t="s">
        <v>86</v>
      </c>
      <c r="E38" s="251"/>
      <c r="F38" s="287" t="s">
        <v>113</v>
      </c>
      <c r="G38" s="298"/>
      <c r="H38" s="298"/>
      <c r="I38" s="298"/>
      <c r="J38" s="288"/>
    </row>
    <row r="39" spans="1:14" ht="18" customHeight="1">
      <c r="A39" s="297"/>
      <c r="B39" s="252" t="s">
        <v>114</v>
      </c>
      <c r="C39" s="253"/>
      <c r="D39" s="256" t="s">
        <v>86</v>
      </c>
      <c r="E39" s="257"/>
      <c r="F39" s="272"/>
      <c r="G39" s="273"/>
      <c r="H39" s="273"/>
      <c r="I39" s="273"/>
      <c r="J39" s="274"/>
    </row>
    <row r="40" spans="1:14" ht="18" customHeight="1">
      <c r="A40" s="297"/>
      <c r="B40" s="252" t="s">
        <v>115</v>
      </c>
      <c r="C40" s="253"/>
      <c r="D40" s="256" t="s">
        <v>86</v>
      </c>
      <c r="E40" s="257"/>
      <c r="F40" s="252" t="s">
        <v>113</v>
      </c>
      <c r="G40" s="299"/>
      <c r="H40" s="299"/>
      <c r="I40" s="299"/>
      <c r="J40" s="253"/>
    </row>
    <row r="41" spans="1:14" ht="18" customHeight="1">
      <c r="A41" s="297"/>
      <c r="B41" s="252" t="s">
        <v>116</v>
      </c>
      <c r="C41" s="253"/>
      <c r="D41" s="256" t="s">
        <v>86</v>
      </c>
      <c r="E41" s="257"/>
      <c r="F41" s="252" t="s">
        <v>113</v>
      </c>
      <c r="G41" s="299"/>
      <c r="H41" s="299"/>
      <c r="I41" s="299"/>
      <c r="J41" s="253"/>
    </row>
    <row r="42" spans="1:14" ht="18" customHeight="1">
      <c r="A42" s="297"/>
      <c r="B42" s="252" t="s">
        <v>117</v>
      </c>
      <c r="C42" s="253"/>
      <c r="D42" s="256" t="s">
        <v>86</v>
      </c>
      <c r="E42" s="257"/>
      <c r="F42" s="272"/>
      <c r="G42" s="273"/>
      <c r="H42" s="273"/>
      <c r="I42" s="273"/>
      <c r="J42" s="274"/>
    </row>
    <row r="43" spans="1:14" ht="18" customHeight="1">
      <c r="A43" s="297"/>
      <c r="B43" s="291" t="s">
        <v>118</v>
      </c>
      <c r="C43" s="292"/>
      <c r="D43" s="293">
        <v>3000000</v>
      </c>
      <c r="E43" s="294"/>
      <c r="F43" s="242"/>
      <c r="G43" s="280"/>
      <c r="H43" s="280"/>
      <c r="I43" s="280"/>
      <c r="J43" s="243"/>
    </row>
    <row r="44" spans="1:14" ht="18" customHeight="1">
      <c r="A44" s="242" t="s">
        <v>95</v>
      </c>
      <c r="B44" s="280"/>
      <c r="C44" s="243"/>
      <c r="D44" s="293">
        <v>9000000</v>
      </c>
      <c r="E44" s="294"/>
      <c r="F44" s="242"/>
      <c r="G44" s="280"/>
      <c r="H44" s="280"/>
      <c r="I44" s="280"/>
      <c r="J44" s="243"/>
    </row>
    <row r="45" spans="1:14" ht="18" customHeight="1">
      <c r="B45" s="84"/>
      <c r="C45" s="84"/>
      <c r="D45" s="89"/>
      <c r="E45" s="90"/>
      <c r="F45" s="84"/>
      <c r="G45" s="84"/>
      <c r="H45" s="84"/>
      <c r="I45" s="84"/>
      <c r="J45" s="84"/>
    </row>
    <row r="46" spans="1:14" ht="18" customHeight="1">
      <c r="B46" s="91" t="s">
        <v>119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4" ht="18" customHeight="1">
      <c r="B47" s="91" t="s">
        <v>120</v>
      </c>
      <c r="C47" s="91"/>
      <c r="D47" s="91"/>
      <c r="E47" s="92"/>
      <c r="G47" s="92" t="s">
        <v>121</v>
      </c>
      <c r="H47" s="92" t="s">
        <v>122</v>
      </c>
      <c r="I47" s="92"/>
      <c r="J47" s="91"/>
      <c r="K47" s="91"/>
      <c r="L47" s="91"/>
      <c r="M47" s="91"/>
      <c r="N47" s="91"/>
    </row>
    <row r="48" spans="1:14" ht="18" customHeight="1">
      <c r="B48" s="91"/>
      <c r="C48" s="91"/>
      <c r="D48" s="91"/>
      <c r="E48" s="92"/>
      <c r="G48" s="92"/>
      <c r="H48" s="92"/>
      <c r="I48" s="92"/>
      <c r="J48" s="91"/>
      <c r="K48" s="91"/>
      <c r="L48" s="91"/>
      <c r="M48" s="91"/>
      <c r="N48" s="91"/>
    </row>
    <row r="49" spans="1:14" ht="18" customHeight="1">
      <c r="B49" s="91"/>
      <c r="C49" s="91"/>
      <c r="D49" s="91"/>
      <c r="E49" s="92"/>
      <c r="G49" s="92" t="s">
        <v>123</v>
      </c>
      <c r="H49" s="92" t="s">
        <v>124</v>
      </c>
      <c r="I49" s="92"/>
      <c r="J49" s="93" t="s">
        <v>125</v>
      </c>
      <c r="K49" s="295"/>
      <c r="L49" s="295"/>
      <c r="M49" s="295"/>
      <c r="N49" s="295"/>
    </row>
    <row r="50" spans="1:14" ht="18" customHeight="1"/>
    <row r="51" spans="1:14" ht="18" customHeight="1">
      <c r="A51" s="296" t="s">
        <v>126</v>
      </c>
      <c r="B51" s="296"/>
      <c r="C51" s="296"/>
      <c r="D51" s="296"/>
      <c r="E51" s="296"/>
      <c r="F51" s="296"/>
      <c r="G51" s="296"/>
      <c r="H51" s="296"/>
      <c r="I51" s="296"/>
      <c r="J51" s="296"/>
      <c r="K51" s="94"/>
    </row>
    <row r="52" spans="1:14" ht="18" customHeight="1">
      <c r="A52" s="95" t="s">
        <v>127</v>
      </c>
      <c r="B52" s="65"/>
      <c r="C52" s="65"/>
      <c r="D52" s="65"/>
      <c r="E52" s="65"/>
      <c r="F52" s="65"/>
      <c r="G52" s="65"/>
      <c r="H52" s="65"/>
      <c r="I52" s="65"/>
    </row>
    <row r="53" spans="1:14" ht="18" customHeight="1">
      <c r="A53" s="95" t="s">
        <v>128</v>
      </c>
      <c r="B53" s="65"/>
      <c r="C53" s="65"/>
      <c r="D53" s="65"/>
      <c r="E53" s="65"/>
      <c r="F53" s="65"/>
      <c r="G53" s="65"/>
      <c r="H53" s="96"/>
      <c r="I53" s="96"/>
    </row>
    <row r="54" spans="1:14" ht="18" customHeight="1">
      <c r="A54" s="95" t="s">
        <v>129</v>
      </c>
      <c r="B54" s="65"/>
      <c r="C54" s="65"/>
      <c r="D54" s="65"/>
      <c r="E54" s="65"/>
      <c r="F54" s="65"/>
      <c r="G54" s="65"/>
      <c r="H54" s="65"/>
      <c r="I54" s="65"/>
    </row>
    <row r="55" spans="1:14" ht="18" customHeight="1">
      <c r="A55" s="97" t="s">
        <v>130</v>
      </c>
      <c r="B55" s="65"/>
      <c r="C55" s="65"/>
      <c r="D55" s="65"/>
      <c r="E55" s="65"/>
      <c r="F55" s="65"/>
      <c r="G55" s="65"/>
      <c r="H55" s="65"/>
      <c r="I55" s="65"/>
    </row>
    <row r="56" spans="1:14" ht="18" customHeight="1">
      <c r="A56" s="95" t="s">
        <v>131</v>
      </c>
      <c r="B56" s="65"/>
      <c r="C56" s="65"/>
      <c r="D56" s="65"/>
      <c r="E56" s="65"/>
      <c r="F56" s="65"/>
      <c r="G56" s="65"/>
      <c r="H56" s="65"/>
      <c r="I56" s="65"/>
    </row>
    <row r="57" spans="1:14" ht="18" customHeight="1">
      <c r="A57" s="95"/>
      <c r="B57" s="65" t="s">
        <v>132</v>
      </c>
      <c r="C57" s="65"/>
      <c r="D57" s="65"/>
      <c r="E57" s="65"/>
      <c r="F57" s="65"/>
      <c r="G57" s="65"/>
      <c r="H57" s="65"/>
      <c r="I57" s="65"/>
    </row>
    <row r="58" spans="1:14" ht="18" customHeight="1">
      <c r="A58" s="95"/>
      <c r="B58" s="65"/>
    </row>
    <row r="59" spans="1:14" ht="18" customHeight="1">
      <c r="A59" s="97" t="s">
        <v>133</v>
      </c>
      <c r="B59" s="65"/>
      <c r="C59" s="65"/>
      <c r="D59" s="65"/>
      <c r="E59" s="65"/>
      <c r="F59" s="65"/>
      <c r="G59" s="65"/>
      <c r="H59" s="96"/>
      <c r="I59" s="96"/>
    </row>
    <row r="60" spans="1:14" ht="18" customHeight="1">
      <c r="A60" s="95"/>
      <c r="B60" s="65" t="s">
        <v>134</v>
      </c>
      <c r="C60" s="65"/>
      <c r="D60" s="65"/>
      <c r="E60" s="65"/>
      <c r="F60" s="65"/>
      <c r="G60" s="65"/>
      <c r="H60" s="65"/>
      <c r="I60" s="65"/>
    </row>
    <row r="61" spans="1:14" ht="15" customHeight="1">
      <c r="A61" s="65"/>
      <c r="B61" s="65"/>
      <c r="C61" s="65"/>
      <c r="D61" s="65"/>
      <c r="E61" s="65"/>
      <c r="F61" s="65"/>
      <c r="G61" s="65"/>
      <c r="H61" s="65"/>
      <c r="I61" s="65"/>
    </row>
    <row r="65" spans="2:10" ht="14.25" customHeight="1"/>
    <row r="66" spans="2:10" ht="14.25" customHeight="1"/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295"/>
      <c r="E71" s="295"/>
      <c r="F71" s="295"/>
      <c r="G71" s="295"/>
      <c r="H71" s="295"/>
      <c r="I71" s="295"/>
      <c r="J71" s="295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295"/>
      <c r="E73" s="295"/>
      <c r="F73" s="295"/>
      <c r="G73" s="295"/>
      <c r="H73" s="295"/>
      <c r="I73" s="295"/>
      <c r="J73" s="295"/>
    </row>
  </sheetData>
  <mergeCells count="111">
    <mergeCell ref="K49:N49"/>
    <mergeCell ref="A51:J51"/>
    <mergeCell ref="D71:J71"/>
    <mergeCell ref="D73:J73"/>
    <mergeCell ref="B43:C43"/>
    <mergeCell ref="D43:E43"/>
    <mergeCell ref="F43:J43"/>
    <mergeCell ref="A44:C44"/>
    <mergeCell ref="D44:E44"/>
    <mergeCell ref="F44:J44"/>
    <mergeCell ref="A38:A43"/>
    <mergeCell ref="B38:C38"/>
    <mergeCell ref="D38:E38"/>
    <mergeCell ref="F38:J38"/>
    <mergeCell ref="B39:C39"/>
    <mergeCell ref="D39:E39"/>
    <mergeCell ref="F39:J39"/>
    <mergeCell ref="B40:C40"/>
    <mergeCell ref="D40:E40"/>
    <mergeCell ref="F40:J40"/>
    <mergeCell ref="B41:C41"/>
    <mergeCell ref="D41:E41"/>
    <mergeCell ref="F41:J41"/>
    <mergeCell ref="B42:C42"/>
    <mergeCell ref="D42:E42"/>
    <mergeCell ref="F42:J42"/>
    <mergeCell ref="B35:C35"/>
    <mergeCell ref="D35:E35"/>
    <mergeCell ref="F35:J35"/>
    <mergeCell ref="B36:C36"/>
    <mergeCell ref="D36:E36"/>
    <mergeCell ref="F36:J36"/>
    <mergeCell ref="B37:C37"/>
    <mergeCell ref="D37:E37"/>
    <mergeCell ref="F37:J37"/>
    <mergeCell ref="D31:E31"/>
    <mergeCell ref="F31:J31"/>
    <mergeCell ref="B32:C32"/>
    <mergeCell ref="D32:E32"/>
    <mergeCell ref="F32:J32"/>
    <mergeCell ref="B33:C33"/>
    <mergeCell ref="D33:E33"/>
    <mergeCell ref="F33:J33"/>
    <mergeCell ref="B34:C34"/>
    <mergeCell ref="D34:E34"/>
    <mergeCell ref="F34:J34"/>
    <mergeCell ref="A22:C22"/>
    <mergeCell ref="D22:E22"/>
    <mergeCell ref="F22:J22"/>
    <mergeCell ref="A24:B24"/>
    <mergeCell ref="B25:C25"/>
    <mergeCell ref="D25:E25"/>
    <mergeCell ref="F25:J25"/>
    <mergeCell ref="A26:A37"/>
    <mergeCell ref="B26:C26"/>
    <mergeCell ref="D26:E26"/>
    <mergeCell ref="F26:J26"/>
    <mergeCell ref="B27:C27"/>
    <mergeCell ref="D27:E27"/>
    <mergeCell ref="F27:J27"/>
    <mergeCell ref="B28:C28"/>
    <mergeCell ref="D28:E28"/>
    <mergeCell ref="F28:J28"/>
    <mergeCell ref="B29:C29"/>
    <mergeCell ref="D29:E29"/>
    <mergeCell ref="F29:J29"/>
    <mergeCell ref="B30:C30"/>
    <mergeCell ref="D30:E30"/>
    <mergeCell ref="F30:J30"/>
    <mergeCell ref="B31:C31"/>
    <mergeCell ref="A13:A21"/>
    <mergeCell ref="B14:C14"/>
    <mergeCell ref="D14:E14"/>
    <mergeCell ref="B15:C15"/>
    <mergeCell ref="D15:E15"/>
    <mergeCell ref="B18:C18"/>
    <mergeCell ref="D18:E18"/>
    <mergeCell ref="B21:C21"/>
    <mergeCell ref="F15:J15"/>
    <mergeCell ref="B16:C16"/>
    <mergeCell ref="D16:E16"/>
    <mergeCell ref="F16:J16"/>
    <mergeCell ref="B17:C17"/>
    <mergeCell ref="D17:E17"/>
    <mergeCell ref="F18:J18"/>
    <mergeCell ref="B19:C19"/>
    <mergeCell ref="D19:E19"/>
    <mergeCell ref="B20:C20"/>
    <mergeCell ref="D20:E20"/>
    <mergeCell ref="F20:J20"/>
    <mergeCell ref="D21:E21"/>
    <mergeCell ref="F21:J21"/>
    <mergeCell ref="A2:J2"/>
    <mergeCell ref="A3:B3"/>
    <mergeCell ref="B4:C4"/>
    <mergeCell ref="D4:E4"/>
    <mergeCell ref="F4:J4"/>
    <mergeCell ref="A5:A12"/>
    <mergeCell ref="B5:C5"/>
    <mergeCell ref="D5:E5"/>
    <mergeCell ref="B6:C6"/>
    <mergeCell ref="D6:E6"/>
    <mergeCell ref="B7:C7"/>
    <mergeCell ref="D7:E7"/>
    <mergeCell ref="B8:C8"/>
    <mergeCell ref="D8:E8"/>
    <mergeCell ref="F8:J10"/>
    <mergeCell ref="B9:C9"/>
    <mergeCell ref="D9:E9"/>
    <mergeCell ref="B12:C12"/>
    <mergeCell ref="D12:E12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T49"/>
  <sheetViews>
    <sheetView showGridLines="0" view="pageBreakPreview" zoomScale="70" zoomScaleNormal="100" zoomScaleSheetLayoutView="7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1:29" ht="15" customHeight="1">
      <c r="B1" s="1" t="s">
        <v>69</v>
      </c>
    </row>
    <row r="2" spans="1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1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1:29" ht="24" customHeight="1">
      <c r="B4" s="216" t="s">
        <v>3</v>
      </c>
      <c r="C4" s="216"/>
      <c r="D4" s="4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1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1:29" ht="24" customHeight="1">
      <c r="B6" s="216" t="s">
        <v>1</v>
      </c>
      <c r="C6" s="216"/>
      <c r="D6" s="4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1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1:29" ht="12.75" customHeight="1" thickBot="1">
      <c r="B8" s="115" t="s">
        <v>144</v>
      </c>
      <c r="C8" s="223" t="s">
        <v>53</v>
      </c>
      <c r="D8" s="28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29"/>
      <c r="V8" s="190" t="s">
        <v>48</v>
      </c>
      <c r="W8" s="190"/>
      <c r="X8" s="191"/>
    </row>
    <row r="9" spans="1:29" ht="12.75" customHeight="1">
      <c r="A9" s="22"/>
      <c r="B9" s="222" t="s">
        <v>145</v>
      </c>
      <c r="C9" s="185"/>
      <c r="D9" s="30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1:29" ht="15" customHeight="1" thickBot="1">
      <c r="A10" s="22"/>
      <c r="B10" s="186"/>
      <c r="C10" s="185"/>
      <c r="D10" s="30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1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1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1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1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1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1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1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1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1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1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1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1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1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1:25" ht="26.15" customHeight="1">
      <c r="A24" s="22"/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1:25" ht="21" customHeight="1" thickBot="1">
      <c r="A25" s="22"/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1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1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1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1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1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1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8:B19"/>
    <mergeCell ref="B21:B22"/>
    <mergeCell ref="B24:B25"/>
    <mergeCell ref="V17:X18"/>
    <mergeCell ref="V20:X21"/>
    <mergeCell ref="V23:X24"/>
    <mergeCell ref="V26:X26"/>
    <mergeCell ref="C17:C19"/>
    <mergeCell ref="D17:D19"/>
    <mergeCell ref="E17:E19"/>
    <mergeCell ref="F24:G24"/>
    <mergeCell ref="F25:G25"/>
    <mergeCell ref="K4:L4"/>
    <mergeCell ref="M4:N4"/>
    <mergeCell ref="B5:C5"/>
    <mergeCell ref="E5:G5"/>
    <mergeCell ref="K5:L5"/>
    <mergeCell ref="M5:N5"/>
    <mergeCell ref="B4:C4"/>
    <mergeCell ref="E4:G4"/>
    <mergeCell ref="C14:C16"/>
    <mergeCell ref="D14:D16"/>
    <mergeCell ref="E14:E16"/>
    <mergeCell ref="F14:G14"/>
    <mergeCell ref="B15:B16"/>
    <mergeCell ref="F12:G12"/>
    <mergeCell ref="F13:G13"/>
    <mergeCell ref="B6:C6"/>
    <mergeCell ref="C11:C13"/>
    <mergeCell ref="E6:G6"/>
    <mergeCell ref="D11:D13"/>
    <mergeCell ref="E11:E13"/>
    <mergeCell ref="F11:G11"/>
    <mergeCell ref="B12:B13"/>
    <mergeCell ref="B9:B10"/>
    <mergeCell ref="C8:C10"/>
    <mergeCell ref="E8:E10"/>
    <mergeCell ref="F8:G10"/>
    <mergeCell ref="N9:N10"/>
    <mergeCell ref="M9:M10"/>
    <mergeCell ref="H9:H10"/>
    <mergeCell ref="I9:I10"/>
    <mergeCell ref="J9:J10"/>
    <mergeCell ref="K9:K10"/>
    <mergeCell ref="L9:L10"/>
    <mergeCell ref="V8:X9"/>
    <mergeCell ref="V14:X15"/>
    <mergeCell ref="F18:G18"/>
    <mergeCell ref="F19:G19"/>
    <mergeCell ref="F15:G15"/>
    <mergeCell ref="H8:T8"/>
    <mergeCell ref="O9:O10"/>
    <mergeCell ref="P9:P10"/>
    <mergeCell ref="Q9:Q10"/>
    <mergeCell ref="R9:R10"/>
    <mergeCell ref="V11:X12"/>
    <mergeCell ref="V10:X10"/>
    <mergeCell ref="F17:G17"/>
    <mergeCell ref="S9:S10"/>
    <mergeCell ref="T9:T10"/>
    <mergeCell ref="F16:G16"/>
    <mergeCell ref="B33:X33"/>
    <mergeCell ref="B32:X32"/>
    <mergeCell ref="H26:S26"/>
    <mergeCell ref="F21:G21"/>
    <mergeCell ref="F22:G22"/>
    <mergeCell ref="C20:C22"/>
    <mergeCell ref="D20:D22"/>
    <mergeCell ref="E20:E22"/>
    <mergeCell ref="F20:G20"/>
    <mergeCell ref="C23:C25"/>
    <mergeCell ref="D23:D25"/>
    <mergeCell ref="E23:E25"/>
    <mergeCell ref="F23:G23"/>
    <mergeCell ref="B27:X27"/>
    <mergeCell ref="B28:X29"/>
    <mergeCell ref="B30:X30"/>
  </mergeCells>
  <phoneticPr fontId="2"/>
  <dataValidations count="5">
    <dataValidation type="list" allowBlank="1" showInputMessage="1" showErrorMessage="1" sqref="C11:C25" xr:uid="{00000000-0002-0000-0100-000000000000}">
      <formula1>$AB$41:$AB$47</formula1>
    </dataValidation>
    <dataValidation type="list" allowBlank="1" showInputMessage="1" showErrorMessage="1" sqref="E5" xr:uid="{00000000-0002-0000-0100-000001000000}">
      <formula1>$AB$35:$AB$37</formula1>
    </dataValidation>
    <dataValidation type="list" allowBlank="1" showInputMessage="1" showErrorMessage="1" sqref="E6" xr:uid="{00000000-0002-0000-0100-000002000000}">
      <formula1>$AD$33:$AH$33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100-000003000000}">
      <formula1>0</formula1>
      <formula2>350000</formula2>
    </dataValidation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100-000004000000}">
      <formula1>H13&lt;=1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B1:AT49"/>
  <sheetViews>
    <sheetView showGridLines="0" view="pageBreakPreview" zoomScale="85" zoomScaleNormal="100" zoomScaleSheetLayoutView="85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200-000000000000}">
      <formula1>H13&lt;=1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200-000001000000}">
      <formula1>0</formula1>
      <formula2>350000</formula2>
    </dataValidation>
    <dataValidation type="list" allowBlank="1" showInputMessage="1" showErrorMessage="1" sqref="E6" xr:uid="{00000000-0002-0000-0200-000002000000}">
      <formula1>$AD$33:$AH$33</formula1>
    </dataValidation>
    <dataValidation type="list" allowBlank="1" showInputMessage="1" showErrorMessage="1" sqref="E5" xr:uid="{00000000-0002-0000-0200-000003000000}">
      <formula1>$AB$35:$AB$37</formula1>
    </dataValidation>
    <dataValidation type="list" allowBlank="1" showInputMessage="1" showErrorMessage="1" sqref="C11:C25" xr:uid="{00000000-0002-0000-0200-000004000000}">
      <formula1>$AB$41:$AB$47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list" allowBlank="1" showInputMessage="1" showErrorMessage="1" sqref="C11:C25" xr:uid="{00000000-0002-0000-0300-000000000000}">
      <formula1>$AB$41:$AB$47</formula1>
    </dataValidation>
    <dataValidation type="list" allowBlank="1" showInputMessage="1" showErrorMessage="1" sqref="E5" xr:uid="{00000000-0002-0000-0300-000001000000}">
      <formula1>$AB$35:$AB$37</formula1>
    </dataValidation>
    <dataValidation type="list" allowBlank="1" showInputMessage="1" showErrorMessage="1" sqref="E6" xr:uid="{00000000-0002-0000-0300-000002000000}">
      <formula1>$AD$33:$AH$33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300-000003000000}">
      <formula1>0</formula1>
      <formula2>350000</formula2>
    </dataValidation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300-000004000000}">
      <formula1>H13&lt;=1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400-000000000000}">
      <formula1>H13&lt;=1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400-000001000000}">
      <formula1>0</formula1>
      <formula2>350000</formula2>
    </dataValidation>
    <dataValidation type="list" allowBlank="1" showInputMessage="1" showErrorMessage="1" sqref="E6" xr:uid="{00000000-0002-0000-0400-000002000000}">
      <formula1>$AD$33:$AH$33</formula1>
    </dataValidation>
    <dataValidation type="list" allowBlank="1" showInputMessage="1" showErrorMessage="1" sqref="E5" xr:uid="{00000000-0002-0000-0400-000003000000}">
      <formula1>$AB$35:$AB$37</formula1>
    </dataValidation>
    <dataValidation type="list" allowBlank="1" showInputMessage="1" showErrorMessage="1" sqref="C11:C25" xr:uid="{00000000-0002-0000-0400-000004000000}">
      <formula1>$AB$41:$AB$47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  <pageSetUpPr fitToPage="1"/>
  </sheetPr>
  <dimension ref="B1:AT49"/>
  <sheetViews>
    <sheetView showGridLines="0" view="pageBreakPreview" zoomScale="85" zoomScaleNormal="100" zoomScaleSheetLayoutView="85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list" allowBlank="1" showInputMessage="1" showErrorMessage="1" sqref="C11:C25" xr:uid="{00000000-0002-0000-0500-000000000000}">
      <formula1>$AB$41:$AB$47</formula1>
    </dataValidation>
    <dataValidation type="list" allowBlank="1" showInputMessage="1" showErrorMessage="1" sqref="E5" xr:uid="{00000000-0002-0000-0500-000001000000}">
      <formula1>$AB$35:$AB$37</formula1>
    </dataValidation>
    <dataValidation type="list" allowBlank="1" showInputMessage="1" showErrorMessage="1" sqref="E6" xr:uid="{00000000-0002-0000-0500-000002000000}">
      <formula1>$AD$33:$AH$33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500-000003000000}">
      <formula1>0</formula1>
      <formula2>350000</formula2>
    </dataValidation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500-000004000000}">
      <formula1>H13&lt;=1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600-000000000000}">
      <formula1>H13&lt;=1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600-000001000000}">
      <formula1>0</formula1>
      <formula2>350000</formula2>
    </dataValidation>
    <dataValidation type="list" allowBlank="1" showInputMessage="1" showErrorMessage="1" sqref="E6" xr:uid="{00000000-0002-0000-0600-000002000000}">
      <formula1>$AD$33:$AH$33</formula1>
    </dataValidation>
    <dataValidation type="list" allowBlank="1" showInputMessage="1" showErrorMessage="1" sqref="E5" xr:uid="{00000000-0002-0000-0600-000003000000}">
      <formula1>$AB$35:$AB$37</formula1>
    </dataValidation>
    <dataValidation type="list" allowBlank="1" showInputMessage="1" showErrorMessage="1" sqref="C11:C25" xr:uid="{00000000-0002-0000-0600-000004000000}">
      <formula1>$AB$41:$AB$47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98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98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01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99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99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3" t="s">
        <v>142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B15:B16"/>
    <mergeCell ref="B18:B19"/>
    <mergeCell ref="B21:B22"/>
    <mergeCell ref="B24:B25"/>
    <mergeCell ref="B33:X33"/>
    <mergeCell ref="H26:S26"/>
    <mergeCell ref="V26:X26"/>
    <mergeCell ref="B27:X27"/>
    <mergeCell ref="B28:X29"/>
    <mergeCell ref="B30:X30"/>
    <mergeCell ref="B32:X32"/>
    <mergeCell ref="V23:X24"/>
    <mergeCell ref="F24:G24"/>
    <mergeCell ref="F25:G25"/>
    <mergeCell ref="C20:C22"/>
    <mergeCell ref="D20:D22"/>
    <mergeCell ref="C23:C25"/>
    <mergeCell ref="D23:D25"/>
    <mergeCell ref="E23:E25"/>
    <mergeCell ref="F23:G23"/>
    <mergeCell ref="V17:X18"/>
    <mergeCell ref="F18:G18"/>
    <mergeCell ref="F19:G19"/>
    <mergeCell ref="C17:C19"/>
    <mergeCell ref="D17:D19"/>
    <mergeCell ref="E17:E19"/>
    <mergeCell ref="F17:G17"/>
    <mergeCell ref="E20:E22"/>
    <mergeCell ref="F20:G20"/>
    <mergeCell ref="V20:X21"/>
    <mergeCell ref="F21:G21"/>
    <mergeCell ref="F22:G22"/>
    <mergeCell ref="C14:C16"/>
    <mergeCell ref="D14:D16"/>
    <mergeCell ref="E14:E16"/>
    <mergeCell ref="F14:G14"/>
    <mergeCell ref="V14:X15"/>
    <mergeCell ref="F15:G15"/>
    <mergeCell ref="F16:G16"/>
    <mergeCell ref="C11:C13"/>
    <mergeCell ref="D11:D13"/>
    <mergeCell ref="E11:E13"/>
    <mergeCell ref="F11:G11"/>
    <mergeCell ref="B12:B13"/>
    <mergeCell ref="V11:X12"/>
    <mergeCell ref="F12:G12"/>
    <mergeCell ref="F13:G13"/>
    <mergeCell ref="P9:P10"/>
    <mergeCell ref="Q9:Q10"/>
    <mergeCell ref="R9:R10"/>
    <mergeCell ref="S9:S10"/>
    <mergeCell ref="T9:T10"/>
    <mergeCell ref="V10:X10"/>
    <mergeCell ref="H8:T8"/>
    <mergeCell ref="V8:X9"/>
    <mergeCell ref="H9:H10"/>
    <mergeCell ref="I9:I10"/>
    <mergeCell ref="J9:J10"/>
    <mergeCell ref="K9:K10"/>
    <mergeCell ref="L9:L10"/>
    <mergeCell ref="M9:M10"/>
    <mergeCell ref="N9:N10"/>
    <mergeCell ref="O9:O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</mergeCells>
  <phoneticPr fontId="2"/>
  <dataValidations count="5">
    <dataValidation type="list" allowBlank="1" showInputMessage="1" showErrorMessage="1" sqref="C11:C25" xr:uid="{00000000-0002-0000-0700-000000000000}">
      <formula1>$AB$41:$AB$47</formula1>
    </dataValidation>
    <dataValidation type="list" allowBlank="1" showInputMessage="1" showErrorMessage="1" sqref="E5" xr:uid="{00000000-0002-0000-0700-000001000000}">
      <formula1>$AB$35:$AB$37</formula1>
    </dataValidation>
    <dataValidation type="list" allowBlank="1" showInputMessage="1" showErrorMessage="1" sqref="E6" xr:uid="{00000000-0002-0000-0700-000002000000}">
      <formula1>$AD$33:$AH$33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700-000003000000}">
      <formula1>0</formula1>
      <formula2>350000</formula2>
    </dataValidation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700-000004000000}">
      <formula1>H13&lt;=1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  <pageSetUpPr fitToPage="1"/>
  </sheetPr>
  <dimension ref="B1:AT49"/>
  <sheetViews>
    <sheetView showGridLines="0" view="pageBreakPreview" zoomScaleNormal="100" zoomScaleSheetLayoutView="100" workbookViewId="0">
      <selection activeCell="N12" sqref="N12"/>
    </sheetView>
  </sheetViews>
  <sheetFormatPr defaultColWidth="9" defaultRowHeight="24" customHeight="1"/>
  <cols>
    <col min="1" max="1" width="3" style="1" customWidth="1"/>
    <col min="2" max="2" width="10.36328125" style="1" customWidth="1"/>
    <col min="3" max="3" width="5.90625" style="1" bestFit="1" customWidth="1"/>
    <col min="4" max="4" width="5" style="1" hidden="1" customWidth="1"/>
    <col min="5" max="5" width="7.08984375" style="1" bestFit="1" customWidth="1"/>
    <col min="6" max="7" width="5.6328125" style="1" customWidth="1"/>
    <col min="8" max="19" width="7.08984375" style="1" customWidth="1"/>
    <col min="20" max="20" width="9.7265625" style="1" customWidth="1"/>
    <col min="21" max="21" width="9.7265625" style="1" hidden="1" customWidth="1"/>
    <col min="22" max="22" width="7.7265625" style="1" customWidth="1"/>
    <col min="23" max="23" width="3.26953125" style="1" bestFit="1" customWidth="1"/>
    <col min="24" max="24" width="8.7265625" style="1" customWidth="1"/>
    <col min="25" max="25" width="3.453125" style="1" bestFit="1" customWidth="1"/>
    <col min="26" max="27" width="6.6328125" style="1" customWidth="1"/>
    <col min="28" max="28" width="6.36328125" style="1" bestFit="1" customWidth="1"/>
    <col min="29" max="29" width="2.6328125" style="1" bestFit="1" customWidth="1"/>
    <col min="30" max="34" width="4.453125" style="1" bestFit="1" customWidth="1"/>
    <col min="35" max="36" width="6.6328125" style="1" customWidth="1"/>
    <col min="37" max="37" width="4.7265625" style="1" bestFit="1" customWidth="1"/>
    <col min="38" max="38" width="4.453125" style="1" bestFit="1" customWidth="1"/>
    <col min="39" max="39" width="3.453125" style="1" bestFit="1" customWidth="1"/>
    <col min="40" max="46" width="7.453125" style="1" bestFit="1" customWidth="1"/>
    <col min="47" max="16384" width="9" style="1"/>
  </cols>
  <sheetData>
    <row r="1" spans="2:29" ht="15" customHeight="1">
      <c r="B1" s="1" t="s">
        <v>69</v>
      </c>
    </row>
    <row r="2" spans="2:29" ht="20.25" customHeight="1">
      <c r="B2" s="19" t="s">
        <v>70</v>
      </c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AB2" s="22"/>
      <c r="AC2" s="22"/>
    </row>
    <row r="3" spans="2:29" ht="3.75" customHeight="1">
      <c r="B3" s="6"/>
      <c r="C3" s="6"/>
      <c r="D3" s="6"/>
      <c r="E3" s="6"/>
      <c r="F3" s="6"/>
      <c r="G3" s="6"/>
      <c r="H3" s="6"/>
      <c r="I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20"/>
      <c r="AA3" s="20"/>
    </row>
    <row r="4" spans="2:29" ht="24" customHeight="1">
      <c r="B4" s="216" t="s">
        <v>3</v>
      </c>
      <c r="C4" s="216"/>
      <c r="D4" s="121" t="e">
        <f>INDEX(AD35:AH37,D5,D6-1)</f>
        <v>#N/A</v>
      </c>
      <c r="E4" s="217"/>
      <c r="F4" s="218"/>
      <c r="G4" s="219"/>
      <c r="H4" s="24"/>
      <c r="I4" s="5"/>
      <c r="J4" s="22"/>
      <c r="K4" s="231" t="s">
        <v>18</v>
      </c>
      <c r="L4" s="231"/>
      <c r="M4" s="232">
        <f>COUNTIF(V11:V25,"&gt;0")</f>
        <v>0</v>
      </c>
      <c r="N4" s="232"/>
      <c r="O4" s="22"/>
      <c r="P4" s="22"/>
      <c r="Q4" s="22"/>
      <c r="R4" s="22"/>
      <c r="S4" s="22"/>
      <c r="T4" s="22"/>
      <c r="U4" s="22"/>
      <c r="V4" s="22"/>
      <c r="W4" s="22"/>
      <c r="Y4" s="22"/>
      <c r="Z4" s="5"/>
    </row>
    <row r="5" spans="2:29" ht="24" customHeight="1">
      <c r="B5" s="216" t="s">
        <v>17</v>
      </c>
      <c r="C5" s="216"/>
      <c r="D5" s="25" t="e">
        <f>VLOOKUP(E5,AB35:AC37,2,FALSE)</f>
        <v>#N/A</v>
      </c>
      <c r="E5" s="233"/>
      <c r="F5" s="234"/>
      <c r="G5" s="235"/>
      <c r="H5" s="24"/>
      <c r="I5" s="5"/>
      <c r="J5" s="22"/>
      <c r="K5" s="231" t="s">
        <v>19</v>
      </c>
      <c r="L5" s="231"/>
      <c r="M5" s="236">
        <f>V26</f>
        <v>0</v>
      </c>
      <c r="N5" s="23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5"/>
      <c r="AA5" s="26"/>
    </row>
    <row r="6" spans="2:29" ht="24" customHeight="1">
      <c r="B6" s="216" t="s">
        <v>1</v>
      </c>
      <c r="C6" s="216"/>
      <c r="D6" s="121" t="e">
        <f>LOOKUP(E6,AD33:AH33,AD34:AH34)</f>
        <v>#N/A</v>
      </c>
      <c r="E6" s="217"/>
      <c r="F6" s="218"/>
      <c r="G6" s="219"/>
      <c r="H6" s="24"/>
      <c r="I6" s="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6" t="s">
        <v>0</v>
      </c>
      <c r="Y6" s="22"/>
      <c r="Z6" s="5"/>
      <c r="AA6" s="26"/>
    </row>
    <row r="7" spans="2:29" ht="9.75" customHeight="1">
      <c r="B7" s="27"/>
      <c r="C7" s="27"/>
      <c r="D7" s="27"/>
      <c r="E7" s="27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"/>
      <c r="AA7" s="26"/>
    </row>
    <row r="8" spans="2:29" ht="12.75" customHeight="1" thickBot="1">
      <c r="B8" s="115" t="s">
        <v>144</v>
      </c>
      <c r="C8" s="223" t="s">
        <v>53</v>
      </c>
      <c r="D8" s="100"/>
      <c r="E8" s="223" t="s">
        <v>43</v>
      </c>
      <c r="F8" s="225"/>
      <c r="G8" s="226"/>
      <c r="H8" s="20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20"/>
      <c r="V8" s="190" t="s">
        <v>48</v>
      </c>
      <c r="W8" s="190"/>
      <c r="X8" s="191"/>
    </row>
    <row r="9" spans="2:29" ht="12.75" customHeight="1">
      <c r="B9" s="222" t="s">
        <v>145</v>
      </c>
      <c r="C9" s="185"/>
      <c r="D9" s="118"/>
      <c r="E9" s="224"/>
      <c r="F9" s="227"/>
      <c r="G9" s="228"/>
      <c r="H9" s="201" t="s">
        <v>4</v>
      </c>
      <c r="I9" s="201" t="s">
        <v>5</v>
      </c>
      <c r="J9" s="201" t="s">
        <v>6</v>
      </c>
      <c r="K9" s="201" t="s">
        <v>7</v>
      </c>
      <c r="L9" s="201" t="s">
        <v>8</v>
      </c>
      <c r="M9" s="201" t="s">
        <v>9</v>
      </c>
      <c r="N9" s="201" t="s">
        <v>10</v>
      </c>
      <c r="O9" s="201" t="s">
        <v>11</v>
      </c>
      <c r="P9" s="201" t="s">
        <v>12</v>
      </c>
      <c r="Q9" s="201" t="s">
        <v>13</v>
      </c>
      <c r="R9" s="201" t="s">
        <v>14</v>
      </c>
      <c r="S9" s="212" t="s">
        <v>15</v>
      </c>
      <c r="T9" s="214" t="s">
        <v>2</v>
      </c>
      <c r="U9" s="31"/>
      <c r="V9" s="192"/>
      <c r="W9" s="192"/>
      <c r="X9" s="193"/>
    </row>
    <row r="10" spans="2:29" ht="15" customHeight="1" thickBot="1">
      <c r="B10" s="186"/>
      <c r="C10" s="185"/>
      <c r="D10" s="118"/>
      <c r="E10" s="224"/>
      <c r="F10" s="229"/>
      <c r="G10" s="230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13"/>
      <c r="T10" s="215"/>
      <c r="U10" s="32"/>
      <c r="V10" s="209" t="s">
        <v>47</v>
      </c>
      <c r="W10" s="210"/>
      <c r="X10" s="211"/>
    </row>
    <row r="11" spans="2:29" ht="21" customHeight="1">
      <c r="B11" s="116"/>
      <c r="C11" s="178"/>
      <c r="D11" s="181" t="e">
        <f>VLOOKUP(C11,$AB$41:$AC$47,2,FALSE)</f>
        <v>#N/A</v>
      </c>
      <c r="E11" s="184" t="e">
        <f>INDEX($AN$35:$AT$49,$D$4,D11+1)</f>
        <v>#N/A</v>
      </c>
      <c r="F11" s="187" t="s">
        <v>54</v>
      </c>
      <c r="G11" s="188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02"/>
      <c r="S11" s="103"/>
      <c r="T11" s="104">
        <f>SUM(H11:S11)</f>
        <v>0</v>
      </c>
      <c r="U11" s="33" t="e">
        <f>IF(V11&gt;0,T11,0)</f>
        <v>#N/A</v>
      </c>
      <c r="V11" s="203" t="e">
        <f>IF(E11*T13-T12&gt;0,E11*T13-T12,0)</f>
        <v>#N/A</v>
      </c>
      <c r="W11" s="204"/>
      <c r="X11" s="205"/>
    </row>
    <row r="12" spans="2:29" ht="26.15" customHeight="1">
      <c r="B12" s="220"/>
      <c r="C12" s="179"/>
      <c r="D12" s="182"/>
      <c r="E12" s="185"/>
      <c r="F12" s="174" t="s">
        <v>44</v>
      </c>
      <c r="G12" s="175"/>
      <c r="H12" s="105" t="e">
        <f t="shared" ref="H12:S12" si="0">MIN($E$11*H13,H11)</f>
        <v>#N/A</v>
      </c>
      <c r="I12" s="105" t="e">
        <f t="shared" si="0"/>
        <v>#N/A</v>
      </c>
      <c r="J12" s="105" t="e">
        <f t="shared" si="0"/>
        <v>#N/A</v>
      </c>
      <c r="K12" s="105" t="e">
        <f t="shared" si="0"/>
        <v>#N/A</v>
      </c>
      <c r="L12" s="105" t="e">
        <f t="shared" si="0"/>
        <v>#N/A</v>
      </c>
      <c r="M12" s="106" t="e">
        <f t="shared" si="0"/>
        <v>#N/A</v>
      </c>
      <c r="N12" s="105" t="e">
        <f t="shared" si="0"/>
        <v>#N/A</v>
      </c>
      <c r="O12" s="105" t="e">
        <f t="shared" si="0"/>
        <v>#N/A</v>
      </c>
      <c r="P12" s="105" t="e">
        <f t="shared" si="0"/>
        <v>#N/A</v>
      </c>
      <c r="Q12" s="105" t="e">
        <f t="shared" si="0"/>
        <v>#N/A</v>
      </c>
      <c r="R12" s="105" t="e">
        <f t="shared" si="0"/>
        <v>#N/A</v>
      </c>
      <c r="S12" s="106" t="e">
        <f t="shared" si="0"/>
        <v>#N/A</v>
      </c>
      <c r="T12" s="107">
        <f>SUMIF(H12:S12,"&gt;=0",H12:S12)</f>
        <v>0</v>
      </c>
      <c r="U12" s="34"/>
      <c r="V12" s="206"/>
      <c r="W12" s="207"/>
      <c r="X12" s="208"/>
    </row>
    <row r="13" spans="2:29" ht="21" customHeight="1" thickBot="1">
      <c r="B13" s="221"/>
      <c r="C13" s="180"/>
      <c r="D13" s="183"/>
      <c r="E13" s="186"/>
      <c r="F13" s="176" t="s">
        <v>45</v>
      </c>
      <c r="G13" s="17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110">
        <f>SUM(H13:S13)</f>
        <v>0</v>
      </c>
      <c r="U13" s="35"/>
      <c r="V13" s="111" t="s">
        <v>78</v>
      </c>
      <c r="W13" s="36" t="s">
        <v>46</v>
      </c>
      <c r="X13" s="112" t="s">
        <v>78</v>
      </c>
    </row>
    <row r="14" spans="2:29" ht="21" customHeight="1">
      <c r="B14" s="116"/>
      <c r="C14" s="178"/>
      <c r="D14" s="181" t="e">
        <f>VLOOKUP(C14,$AB$41:$AC$47,2,FALSE)</f>
        <v>#N/A</v>
      </c>
      <c r="E14" s="184" t="e">
        <f>INDEX($AN$35:$AT$49,$D$4,D14+1)</f>
        <v>#N/A</v>
      </c>
      <c r="F14" s="187" t="s">
        <v>54</v>
      </c>
      <c r="G14" s="188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3"/>
      <c r="T14" s="104">
        <f>SUM(H14:S14)</f>
        <v>0</v>
      </c>
      <c r="U14" s="33" t="e">
        <f>IF(V14&gt;0,T14,0)</f>
        <v>#N/A</v>
      </c>
      <c r="V14" s="194" t="e">
        <f>IF(E14*T16-T15&gt;0,E14*T16-T15,0)</f>
        <v>#N/A</v>
      </c>
      <c r="W14" s="195"/>
      <c r="X14" s="196"/>
    </row>
    <row r="15" spans="2:29" ht="26.15" customHeight="1">
      <c r="B15" s="220"/>
      <c r="C15" s="179"/>
      <c r="D15" s="182"/>
      <c r="E15" s="185"/>
      <c r="F15" s="174" t="s">
        <v>44</v>
      </c>
      <c r="G15" s="175"/>
      <c r="H15" s="105" t="e">
        <f>MIN($E$14*H16,H14)</f>
        <v>#N/A</v>
      </c>
      <c r="I15" s="105" t="e">
        <f t="shared" ref="I15:S15" si="1">MIN($E$14*I16,I14)</f>
        <v>#N/A</v>
      </c>
      <c r="J15" s="105" t="e">
        <f>MIN($E$14*J16,J14)</f>
        <v>#N/A</v>
      </c>
      <c r="K15" s="105" t="e">
        <f t="shared" si="1"/>
        <v>#N/A</v>
      </c>
      <c r="L15" s="105" t="e">
        <f t="shared" si="1"/>
        <v>#N/A</v>
      </c>
      <c r="M15" s="106" t="e">
        <f t="shared" si="1"/>
        <v>#N/A</v>
      </c>
      <c r="N15" s="105" t="e">
        <f t="shared" si="1"/>
        <v>#N/A</v>
      </c>
      <c r="O15" s="105" t="e">
        <f t="shared" si="1"/>
        <v>#N/A</v>
      </c>
      <c r="P15" s="105" t="e">
        <f t="shared" si="1"/>
        <v>#N/A</v>
      </c>
      <c r="Q15" s="105" t="e">
        <f t="shared" si="1"/>
        <v>#N/A</v>
      </c>
      <c r="R15" s="105" t="e">
        <f t="shared" si="1"/>
        <v>#N/A</v>
      </c>
      <c r="S15" s="106" t="e">
        <f t="shared" si="1"/>
        <v>#N/A</v>
      </c>
      <c r="T15" s="107">
        <f>SUMIF(H15:S15,"&gt;=0",H15:S15)</f>
        <v>0</v>
      </c>
      <c r="U15" s="34"/>
      <c r="V15" s="197"/>
      <c r="W15" s="198"/>
      <c r="X15" s="199"/>
    </row>
    <row r="16" spans="2:29" ht="21" customHeight="1" thickBot="1">
      <c r="B16" s="221"/>
      <c r="C16" s="180"/>
      <c r="D16" s="183"/>
      <c r="E16" s="186"/>
      <c r="F16" s="176" t="s">
        <v>45</v>
      </c>
      <c r="G16" s="17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10">
        <f>SUM(H16:S16)</f>
        <v>0</v>
      </c>
      <c r="U16" s="35"/>
      <c r="V16" s="111" t="s">
        <v>78</v>
      </c>
      <c r="W16" s="36" t="s">
        <v>46</v>
      </c>
      <c r="X16" s="112" t="s">
        <v>78</v>
      </c>
    </row>
    <row r="17" spans="2:25" ht="21" customHeight="1">
      <c r="B17" s="116"/>
      <c r="C17" s="179"/>
      <c r="D17" s="182" t="e">
        <f>VLOOKUP(C17,$AB$41:$AC$47,2,FALSE)</f>
        <v>#N/A</v>
      </c>
      <c r="E17" s="185" t="e">
        <f>INDEX($AN$35:$AT$49,$D$4,D17+1)</f>
        <v>#N/A</v>
      </c>
      <c r="F17" s="187" t="s">
        <v>54</v>
      </c>
      <c r="G17" s="188"/>
      <c r="H17" s="102"/>
      <c r="I17" s="102"/>
      <c r="J17" s="102"/>
      <c r="K17" s="102"/>
      <c r="L17" s="102"/>
      <c r="M17" s="103"/>
      <c r="N17" s="102"/>
      <c r="O17" s="102"/>
      <c r="P17" s="102"/>
      <c r="Q17" s="102"/>
      <c r="R17" s="102"/>
      <c r="S17" s="103"/>
      <c r="T17" s="104">
        <f>SUM(H17:S17)</f>
        <v>0</v>
      </c>
      <c r="U17" s="33" t="e">
        <f>IF(V17&gt;0,T17,0)</f>
        <v>#N/A</v>
      </c>
      <c r="V17" s="194" t="e">
        <f>IF(E17*T19-T18&gt;0,E17*T19-T18,0)</f>
        <v>#N/A</v>
      </c>
      <c r="W17" s="195"/>
      <c r="X17" s="196"/>
    </row>
    <row r="18" spans="2:25" ht="26.15" customHeight="1">
      <c r="B18" s="220"/>
      <c r="C18" s="179"/>
      <c r="D18" s="182"/>
      <c r="E18" s="185"/>
      <c r="F18" s="174" t="s">
        <v>44</v>
      </c>
      <c r="G18" s="175"/>
      <c r="H18" s="105" t="e">
        <f>MIN($E$17*H19,H17)</f>
        <v>#N/A</v>
      </c>
      <c r="I18" s="105" t="e">
        <f t="shared" ref="I18:S18" si="2">MIN($E$17*I19,I17)</f>
        <v>#N/A</v>
      </c>
      <c r="J18" s="105" t="e">
        <f t="shared" si="2"/>
        <v>#N/A</v>
      </c>
      <c r="K18" s="105" t="e">
        <f t="shared" si="2"/>
        <v>#N/A</v>
      </c>
      <c r="L18" s="105" t="e">
        <f t="shared" si="2"/>
        <v>#N/A</v>
      </c>
      <c r="M18" s="106" t="e">
        <f>MIN($E$17*M19,M17)</f>
        <v>#N/A</v>
      </c>
      <c r="N18" s="105" t="e">
        <f t="shared" si="2"/>
        <v>#N/A</v>
      </c>
      <c r="O18" s="105" t="e">
        <f t="shared" si="2"/>
        <v>#N/A</v>
      </c>
      <c r="P18" s="105" t="e">
        <f t="shared" si="2"/>
        <v>#N/A</v>
      </c>
      <c r="Q18" s="105" t="e">
        <f t="shared" si="2"/>
        <v>#N/A</v>
      </c>
      <c r="R18" s="105" t="e">
        <f t="shared" si="2"/>
        <v>#N/A</v>
      </c>
      <c r="S18" s="106" t="e">
        <f t="shared" si="2"/>
        <v>#N/A</v>
      </c>
      <c r="T18" s="107">
        <f>SUMIF(H18:S18,"&gt;=0",H18:S18)</f>
        <v>0</v>
      </c>
      <c r="U18" s="34"/>
      <c r="V18" s="197"/>
      <c r="W18" s="198"/>
      <c r="X18" s="199"/>
    </row>
    <row r="19" spans="2:25" ht="21" customHeight="1" thickBot="1">
      <c r="B19" s="221"/>
      <c r="C19" s="179"/>
      <c r="D19" s="182"/>
      <c r="E19" s="185"/>
      <c r="F19" s="176" t="s">
        <v>45</v>
      </c>
      <c r="G19" s="17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10">
        <f>SUM(H19:S19)</f>
        <v>0</v>
      </c>
      <c r="U19" s="35"/>
      <c r="V19" s="111" t="s">
        <v>79</v>
      </c>
      <c r="W19" s="36" t="s">
        <v>46</v>
      </c>
      <c r="X19" s="112" t="s">
        <v>79</v>
      </c>
    </row>
    <row r="20" spans="2:25" ht="21" customHeight="1">
      <c r="B20" s="116"/>
      <c r="C20" s="178"/>
      <c r="D20" s="181" t="e">
        <f>VLOOKUP(C20,$AB$41:$AC$47,2,FALSE)</f>
        <v>#N/A</v>
      </c>
      <c r="E20" s="184" t="e">
        <f>INDEX($AN$35:$AT$49,$D$4,D20+1)</f>
        <v>#N/A</v>
      </c>
      <c r="F20" s="187" t="s">
        <v>54</v>
      </c>
      <c r="G20" s="188"/>
      <c r="H20" s="102"/>
      <c r="I20" s="102"/>
      <c r="J20" s="102"/>
      <c r="K20" s="102"/>
      <c r="L20" s="102"/>
      <c r="M20" s="103"/>
      <c r="N20" s="102"/>
      <c r="O20" s="102"/>
      <c r="P20" s="102"/>
      <c r="Q20" s="102"/>
      <c r="R20" s="102"/>
      <c r="S20" s="103"/>
      <c r="T20" s="104">
        <f>SUM(H20:S20)</f>
        <v>0</v>
      </c>
      <c r="U20" s="33" t="e">
        <f>IF(V20&gt;0,T20,0)</f>
        <v>#N/A</v>
      </c>
      <c r="V20" s="194" t="e">
        <f>IF(E20*T22-T21&gt;0,E20*T22-T21,0)</f>
        <v>#N/A</v>
      </c>
      <c r="W20" s="195"/>
      <c r="X20" s="196"/>
    </row>
    <row r="21" spans="2:25" ht="26.15" customHeight="1">
      <c r="B21" s="220"/>
      <c r="C21" s="179"/>
      <c r="D21" s="182"/>
      <c r="E21" s="185"/>
      <c r="F21" s="174" t="s">
        <v>44</v>
      </c>
      <c r="G21" s="175"/>
      <c r="H21" s="105" t="e">
        <f>MIN($E$20*H22,H20)</f>
        <v>#N/A</v>
      </c>
      <c r="I21" s="105" t="e">
        <f t="shared" ref="I21:S21" si="3">MIN($E$20*I22,I20)</f>
        <v>#N/A</v>
      </c>
      <c r="J21" s="105" t="e">
        <f t="shared" si="3"/>
        <v>#N/A</v>
      </c>
      <c r="K21" s="105" t="e">
        <f t="shared" si="3"/>
        <v>#N/A</v>
      </c>
      <c r="L21" s="105" t="e">
        <f t="shared" si="3"/>
        <v>#N/A</v>
      </c>
      <c r="M21" s="106" t="e">
        <f t="shared" si="3"/>
        <v>#N/A</v>
      </c>
      <c r="N21" s="105" t="e">
        <f t="shared" si="3"/>
        <v>#N/A</v>
      </c>
      <c r="O21" s="105" t="e">
        <f t="shared" si="3"/>
        <v>#N/A</v>
      </c>
      <c r="P21" s="105" t="e">
        <f t="shared" si="3"/>
        <v>#N/A</v>
      </c>
      <c r="Q21" s="105" t="e">
        <f t="shared" si="3"/>
        <v>#N/A</v>
      </c>
      <c r="R21" s="105" t="e">
        <f t="shared" si="3"/>
        <v>#N/A</v>
      </c>
      <c r="S21" s="106" t="e">
        <f t="shared" si="3"/>
        <v>#N/A</v>
      </c>
      <c r="T21" s="107">
        <f>SUMIF(H21:S21,"&gt;=0",H21:S21)</f>
        <v>0</v>
      </c>
      <c r="U21" s="34"/>
      <c r="V21" s="197"/>
      <c r="W21" s="198"/>
      <c r="X21" s="199"/>
    </row>
    <row r="22" spans="2:25" ht="21" customHeight="1" thickBot="1">
      <c r="B22" s="221"/>
      <c r="C22" s="180"/>
      <c r="D22" s="183"/>
      <c r="E22" s="186"/>
      <c r="F22" s="176" t="s">
        <v>45</v>
      </c>
      <c r="G22" s="17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0">
        <f>SUM(H22:S22)</f>
        <v>0</v>
      </c>
      <c r="U22" s="35"/>
      <c r="V22" s="111" t="s">
        <v>79</v>
      </c>
      <c r="W22" s="36" t="s">
        <v>46</v>
      </c>
      <c r="X22" s="112" t="s">
        <v>79</v>
      </c>
    </row>
    <row r="23" spans="2:25" ht="21" customHeight="1">
      <c r="B23" s="116"/>
      <c r="C23" s="178"/>
      <c r="D23" s="181" t="e">
        <f>VLOOKUP(C23,$AB$41:$AC$47,2,FALSE)</f>
        <v>#N/A</v>
      </c>
      <c r="E23" s="184" t="e">
        <f>INDEX($AN$35:$AT$49,$D$4,D23+1)</f>
        <v>#N/A</v>
      </c>
      <c r="F23" s="187" t="s">
        <v>54</v>
      </c>
      <c r="G23" s="188"/>
      <c r="H23" s="102"/>
      <c r="I23" s="102"/>
      <c r="J23" s="102"/>
      <c r="K23" s="102"/>
      <c r="L23" s="102"/>
      <c r="M23" s="103"/>
      <c r="N23" s="102"/>
      <c r="O23" s="102"/>
      <c r="P23" s="102"/>
      <c r="Q23" s="102"/>
      <c r="R23" s="102"/>
      <c r="S23" s="103"/>
      <c r="T23" s="104">
        <f>SUM(H23:S23)</f>
        <v>0</v>
      </c>
      <c r="U23" s="33" t="e">
        <f>IF(V23&gt;0,T23,0)</f>
        <v>#N/A</v>
      </c>
      <c r="V23" s="194" t="e">
        <f>IF(E23*T25-T24&gt;0,E23*T25-T24,0)</f>
        <v>#N/A</v>
      </c>
      <c r="W23" s="195"/>
      <c r="X23" s="196"/>
    </row>
    <row r="24" spans="2:25" ht="26.15" customHeight="1">
      <c r="B24" s="220"/>
      <c r="C24" s="179"/>
      <c r="D24" s="182"/>
      <c r="E24" s="185"/>
      <c r="F24" s="174" t="s">
        <v>44</v>
      </c>
      <c r="G24" s="175"/>
      <c r="H24" s="105" t="e">
        <f>MIN($E$23*H25,H23)</f>
        <v>#N/A</v>
      </c>
      <c r="I24" s="105" t="e">
        <f t="shared" ref="I24:S24" si="4">MIN($E$23*I25,I23)</f>
        <v>#N/A</v>
      </c>
      <c r="J24" s="105" t="e">
        <f t="shared" si="4"/>
        <v>#N/A</v>
      </c>
      <c r="K24" s="105" t="e">
        <f t="shared" si="4"/>
        <v>#N/A</v>
      </c>
      <c r="L24" s="105" t="e">
        <f t="shared" si="4"/>
        <v>#N/A</v>
      </c>
      <c r="M24" s="106" t="e">
        <f t="shared" si="4"/>
        <v>#N/A</v>
      </c>
      <c r="N24" s="105" t="e">
        <f t="shared" si="4"/>
        <v>#N/A</v>
      </c>
      <c r="O24" s="105" t="e">
        <f t="shared" si="4"/>
        <v>#N/A</v>
      </c>
      <c r="P24" s="105" t="e">
        <f t="shared" si="4"/>
        <v>#N/A</v>
      </c>
      <c r="Q24" s="105" t="e">
        <f t="shared" si="4"/>
        <v>#N/A</v>
      </c>
      <c r="R24" s="105" t="e">
        <f t="shared" si="4"/>
        <v>#N/A</v>
      </c>
      <c r="S24" s="106" t="e">
        <f t="shared" si="4"/>
        <v>#N/A</v>
      </c>
      <c r="T24" s="107">
        <f>SUMIF(H24:S24,"&gt;=0",H24:S24)</f>
        <v>0</v>
      </c>
      <c r="U24" s="34"/>
      <c r="V24" s="197"/>
      <c r="W24" s="198"/>
      <c r="X24" s="199"/>
    </row>
    <row r="25" spans="2:25" ht="21" customHeight="1" thickBot="1">
      <c r="B25" s="221"/>
      <c r="C25" s="180"/>
      <c r="D25" s="183"/>
      <c r="E25" s="186"/>
      <c r="F25" s="176" t="s">
        <v>45</v>
      </c>
      <c r="G25" s="17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10">
        <f>SUM(H25:S25)</f>
        <v>0</v>
      </c>
      <c r="U25" s="35"/>
      <c r="V25" s="111" t="s">
        <v>79</v>
      </c>
      <c r="W25" s="36" t="s">
        <v>46</v>
      </c>
      <c r="X25" s="112" t="s">
        <v>79</v>
      </c>
    </row>
    <row r="26" spans="2:25" s="6" customFormat="1" ht="18.75" customHeight="1" thickBot="1">
      <c r="B26" s="37" t="s">
        <v>50</v>
      </c>
      <c r="C26" s="2"/>
      <c r="D26" s="2"/>
      <c r="E26" s="2"/>
      <c r="F26" s="38"/>
      <c r="G26" s="38"/>
      <c r="H26" s="171" t="s">
        <v>40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3"/>
      <c r="T26" s="39">
        <f>T11+T14+T17+T20+T23</f>
        <v>0</v>
      </c>
      <c r="U26" s="40"/>
      <c r="V26" s="237">
        <f>SUMIF(V11:X25,"&gt;=0",V11:X25)</f>
        <v>0</v>
      </c>
      <c r="W26" s="238"/>
      <c r="X26" s="239"/>
      <c r="Y26" s="5"/>
    </row>
    <row r="27" spans="2:25" s="42" customFormat="1" ht="14.15" customHeight="1">
      <c r="B27" s="170" t="s">
        <v>141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41"/>
    </row>
    <row r="28" spans="2:25" s="42" customFormat="1" ht="31" customHeight="1">
      <c r="B28" s="169" t="s">
        <v>136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41"/>
    </row>
    <row r="29" spans="2:25" s="42" customFormat="1" ht="7" customHeight="1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41"/>
    </row>
    <row r="30" spans="2:25" s="43" customFormat="1" ht="12">
      <c r="B30" s="189" t="s">
        <v>55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5" s="43" customFormat="1" ht="12">
      <c r="B31" s="119" t="s">
        <v>142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2:25" ht="13.5" customHeight="1" thickBot="1">
      <c r="B32" s="169" t="s">
        <v>64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</row>
    <row r="33" spans="2:46" ht="14.25" customHeight="1"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AB33" s="44"/>
      <c r="AC33" s="45"/>
      <c r="AD33" s="45" t="s">
        <v>20</v>
      </c>
      <c r="AE33" s="45" t="s">
        <v>21</v>
      </c>
      <c r="AF33" s="45" t="s">
        <v>22</v>
      </c>
      <c r="AG33" s="45" t="s">
        <v>23</v>
      </c>
      <c r="AH33" s="45" t="s">
        <v>24</v>
      </c>
      <c r="AI33" s="45"/>
      <c r="AJ33" s="45"/>
      <c r="AK33" s="45"/>
      <c r="AL33" s="45"/>
      <c r="AM33" s="45"/>
      <c r="AN33" s="45" t="s">
        <v>16</v>
      </c>
      <c r="AO33" s="45" t="s">
        <v>25</v>
      </c>
      <c r="AP33" s="45" t="s">
        <v>26</v>
      </c>
      <c r="AQ33" s="45" t="s">
        <v>27</v>
      </c>
      <c r="AR33" s="45" t="s">
        <v>28</v>
      </c>
      <c r="AS33" s="45" t="s">
        <v>29</v>
      </c>
      <c r="AT33" s="46" t="s">
        <v>30</v>
      </c>
    </row>
    <row r="34" spans="2:46" ht="24" customHeight="1">
      <c r="AB34" s="47"/>
      <c r="AC34" s="22"/>
      <c r="AD34" s="22">
        <v>2</v>
      </c>
      <c r="AE34" s="22">
        <v>3</v>
      </c>
      <c r="AF34" s="22">
        <v>4</v>
      </c>
      <c r="AG34" s="22">
        <v>5</v>
      </c>
      <c r="AH34" s="22">
        <v>6</v>
      </c>
      <c r="AI34" s="22"/>
      <c r="AJ34" s="22"/>
      <c r="AK34" s="22"/>
      <c r="AL34" s="22"/>
      <c r="AM34" s="22"/>
      <c r="AN34" s="22">
        <v>0</v>
      </c>
      <c r="AO34" s="22">
        <v>1</v>
      </c>
      <c r="AP34" s="22">
        <v>2</v>
      </c>
      <c r="AQ34" s="22">
        <v>3</v>
      </c>
      <c r="AR34" s="22">
        <v>4</v>
      </c>
      <c r="AS34" s="22">
        <v>5</v>
      </c>
      <c r="AT34" s="48">
        <v>6</v>
      </c>
    </row>
    <row r="35" spans="2:46" ht="24" customHeight="1">
      <c r="AB35" s="47" t="s">
        <v>31</v>
      </c>
      <c r="AC35" s="22">
        <v>1</v>
      </c>
      <c r="AD35" s="22">
        <v>1</v>
      </c>
      <c r="AE35" s="22">
        <v>2</v>
      </c>
      <c r="AF35" s="22">
        <v>3</v>
      </c>
      <c r="AG35" s="22">
        <v>4</v>
      </c>
      <c r="AH35" s="22">
        <v>5</v>
      </c>
      <c r="AI35" s="22"/>
      <c r="AJ35" s="22"/>
      <c r="AK35" s="22" t="s">
        <v>31</v>
      </c>
      <c r="AL35" s="22" t="s">
        <v>20</v>
      </c>
      <c r="AM35" s="22">
        <v>1</v>
      </c>
      <c r="AN35" s="22">
        <v>108000</v>
      </c>
      <c r="AO35" s="22">
        <v>108000</v>
      </c>
      <c r="AP35" s="22">
        <v>122000</v>
      </c>
      <c r="AQ35" s="22">
        <v>127000</v>
      </c>
      <c r="AR35" s="22">
        <v>151000</v>
      </c>
      <c r="AS35" s="22">
        <v>188000</v>
      </c>
      <c r="AT35" s="48">
        <v>215000</v>
      </c>
    </row>
    <row r="36" spans="2:46" ht="24" customHeight="1">
      <c r="AB36" s="47" t="s">
        <v>32</v>
      </c>
      <c r="AC36" s="22">
        <v>2</v>
      </c>
      <c r="AD36" s="22">
        <v>6</v>
      </c>
      <c r="AE36" s="22">
        <v>7</v>
      </c>
      <c r="AF36" s="22">
        <v>8</v>
      </c>
      <c r="AG36" s="22">
        <v>9</v>
      </c>
      <c r="AH36" s="22">
        <v>10</v>
      </c>
      <c r="AI36" s="22"/>
      <c r="AJ36" s="22"/>
      <c r="AK36" s="22" t="s">
        <v>31</v>
      </c>
      <c r="AL36" s="22" t="s">
        <v>21</v>
      </c>
      <c r="AM36" s="22">
        <v>2</v>
      </c>
      <c r="AN36" s="22">
        <v>108000</v>
      </c>
      <c r="AO36" s="22">
        <v>108000</v>
      </c>
      <c r="AP36" s="22">
        <v>122000</v>
      </c>
      <c r="AQ36" s="22">
        <v>127000</v>
      </c>
      <c r="AR36" s="22">
        <v>151000</v>
      </c>
      <c r="AS36" s="22">
        <v>188000</v>
      </c>
      <c r="AT36" s="48">
        <v>215000</v>
      </c>
    </row>
    <row r="37" spans="2:46" ht="24" customHeight="1">
      <c r="AB37" s="47" t="s">
        <v>33</v>
      </c>
      <c r="AC37" s="22">
        <v>3</v>
      </c>
      <c r="AD37" s="22">
        <v>11</v>
      </c>
      <c r="AE37" s="22">
        <v>12</v>
      </c>
      <c r="AF37" s="22">
        <v>13</v>
      </c>
      <c r="AG37" s="22">
        <v>14</v>
      </c>
      <c r="AH37" s="22">
        <v>15</v>
      </c>
      <c r="AI37" s="22"/>
      <c r="AJ37" s="22"/>
      <c r="AK37" s="22" t="s">
        <v>31</v>
      </c>
      <c r="AL37" s="22" t="s">
        <v>22</v>
      </c>
      <c r="AM37" s="22">
        <v>3</v>
      </c>
      <c r="AN37" s="22">
        <v>108000</v>
      </c>
      <c r="AO37" s="22">
        <v>108000</v>
      </c>
      <c r="AP37" s="22">
        <v>122000</v>
      </c>
      <c r="AQ37" s="22">
        <v>127000</v>
      </c>
      <c r="AR37" s="22">
        <v>151000</v>
      </c>
      <c r="AS37" s="22">
        <v>188000</v>
      </c>
      <c r="AT37" s="48">
        <v>215000</v>
      </c>
    </row>
    <row r="38" spans="2:46" ht="24" customHeight="1">
      <c r="AB38" s="47"/>
      <c r="AC38" s="22"/>
      <c r="AD38" s="22"/>
      <c r="AE38" s="22"/>
      <c r="AF38" s="22"/>
      <c r="AG38" s="22"/>
      <c r="AH38" s="22"/>
      <c r="AI38" s="22"/>
      <c r="AJ38" s="22"/>
      <c r="AK38" s="22" t="s">
        <v>31</v>
      </c>
      <c r="AL38" s="22" t="s">
        <v>23</v>
      </c>
      <c r="AM38" s="22">
        <v>4</v>
      </c>
      <c r="AN38" s="22">
        <v>93000</v>
      </c>
      <c r="AO38" s="22">
        <v>93000</v>
      </c>
      <c r="AP38" s="22">
        <v>107000</v>
      </c>
      <c r="AQ38" s="22">
        <v>126000</v>
      </c>
      <c r="AR38" s="22">
        <v>146000</v>
      </c>
      <c r="AS38" s="22">
        <v>177000</v>
      </c>
      <c r="AT38" s="48">
        <v>204000</v>
      </c>
    </row>
    <row r="39" spans="2:46" ht="24" customHeight="1">
      <c r="AB39" s="47"/>
      <c r="AC39" s="22"/>
      <c r="AD39" s="22"/>
      <c r="AE39" s="22"/>
      <c r="AF39" s="22"/>
      <c r="AG39" s="22"/>
      <c r="AH39" s="22"/>
      <c r="AI39" s="22"/>
      <c r="AJ39" s="22"/>
      <c r="AK39" s="22" t="s">
        <v>31</v>
      </c>
      <c r="AL39" s="22" t="s">
        <v>24</v>
      </c>
      <c r="AM39" s="22">
        <v>5</v>
      </c>
      <c r="AN39" s="22">
        <v>83000</v>
      </c>
      <c r="AO39" s="22">
        <v>83000</v>
      </c>
      <c r="AP39" s="22">
        <v>97000</v>
      </c>
      <c r="AQ39" s="22">
        <v>119000</v>
      </c>
      <c r="AR39" s="22">
        <v>139000</v>
      </c>
      <c r="AS39" s="22">
        <v>170000</v>
      </c>
      <c r="AT39" s="48">
        <v>199000</v>
      </c>
    </row>
    <row r="40" spans="2:46" ht="24" customHeight="1">
      <c r="AB40" s="47"/>
      <c r="AC40" s="22"/>
      <c r="AD40" s="22"/>
      <c r="AE40" s="22"/>
      <c r="AF40" s="22"/>
      <c r="AG40" s="22"/>
      <c r="AH40" s="22"/>
      <c r="AI40" s="22"/>
      <c r="AJ40" s="22"/>
      <c r="AK40" s="22" t="s">
        <v>32</v>
      </c>
      <c r="AL40" s="22" t="s">
        <v>20</v>
      </c>
      <c r="AM40" s="22">
        <v>6</v>
      </c>
      <c r="AN40" s="22">
        <v>94000</v>
      </c>
      <c r="AO40" s="22">
        <v>94000</v>
      </c>
      <c r="AP40" s="22">
        <v>107000</v>
      </c>
      <c r="AQ40" s="22">
        <v>112000</v>
      </c>
      <c r="AR40" s="22">
        <v>136000</v>
      </c>
      <c r="AS40" s="22">
        <v>172000</v>
      </c>
      <c r="AT40" s="48">
        <v>200000</v>
      </c>
    </row>
    <row r="41" spans="2:46" ht="24" customHeight="1">
      <c r="AB41" s="47" t="s">
        <v>41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 t="s">
        <v>32</v>
      </c>
      <c r="AL41" s="22" t="s">
        <v>21</v>
      </c>
      <c r="AM41" s="22">
        <v>7</v>
      </c>
      <c r="AN41" s="22">
        <v>94000</v>
      </c>
      <c r="AO41" s="22">
        <v>94000</v>
      </c>
      <c r="AP41" s="22">
        <v>107000</v>
      </c>
      <c r="AQ41" s="22">
        <v>112000</v>
      </c>
      <c r="AR41" s="22">
        <v>136000</v>
      </c>
      <c r="AS41" s="22">
        <v>172000</v>
      </c>
      <c r="AT41" s="48">
        <v>200000</v>
      </c>
    </row>
    <row r="42" spans="2:46" ht="24" customHeight="1">
      <c r="AB42" s="47" t="s">
        <v>34</v>
      </c>
      <c r="AC42" s="22">
        <v>1</v>
      </c>
      <c r="AD42" s="22"/>
      <c r="AE42" s="22"/>
      <c r="AF42" s="22"/>
      <c r="AG42" s="22"/>
      <c r="AH42" s="22"/>
      <c r="AI42" s="22"/>
      <c r="AJ42" s="22"/>
      <c r="AK42" s="22" t="s">
        <v>32</v>
      </c>
      <c r="AL42" s="22" t="s">
        <v>22</v>
      </c>
      <c r="AM42" s="22">
        <v>8</v>
      </c>
      <c r="AN42" s="22">
        <v>94000</v>
      </c>
      <c r="AO42" s="22">
        <v>94000</v>
      </c>
      <c r="AP42" s="22">
        <v>107000</v>
      </c>
      <c r="AQ42" s="22">
        <v>112000</v>
      </c>
      <c r="AR42" s="22">
        <v>136000</v>
      </c>
      <c r="AS42" s="22">
        <v>172000</v>
      </c>
      <c r="AT42" s="48">
        <v>200000</v>
      </c>
    </row>
    <row r="43" spans="2:46" ht="24" customHeight="1">
      <c r="AB43" s="47" t="s">
        <v>35</v>
      </c>
      <c r="AC43" s="22">
        <v>2</v>
      </c>
      <c r="AD43" s="22"/>
      <c r="AE43" s="22"/>
      <c r="AF43" s="22"/>
      <c r="AG43" s="22"/>
      <c r="AH43" s="22"/>
      <c r="AI43" s="22"/>
      <c r="AJ43" s="22"/>
      <c r="AK43" s="22" t="s">
        <v>32</v>
      </c>
      <c r="AL43" s="22" t="s">
        <v>23</v>
      </c>
      <c r="AM43" s="22">
        <v>9</v>
      </c>
      <c r="AN43" s="22">
        <v>79000</v>
      </c>
      <c r="AO43" s="22">
        <v>79000</v>
      </c>
      <c r="AP43" s="22">
        <v>92000</v>
      </c>
      <c r="AQ43" s="22">
        <v>111000</v>
      </c>
      <c r="AR43" s="22">
        <v>131000</v>
      </c>
      <c r="AS43" s="22">
        <v>161000</v>
      </c>
      <c r="AT43" s="48">
        <v>189000</v>
      </c>
    </row>
    <row r="44" spans="2:46" ht="24" customHeight="1">
      <c r="AB44" s="47" t="s">
        <v>36</v>
      </c>
      <c r="AC44" s="22">
        <v>3</v>
      </c>
      <c r="AD44" s="22"/>
      <c r="AE44" s="22"/>
      <c r="AF44" s="22"/>
      <c r="AG44" s="22"/>
      <c r="AH44" s="22"/>
      <c r="AI44" s="22"/>
      <c r="AJ44" s="22"/>
      <c r="AK44" s="22" t="s">
        <v>32</v>
      </c>
      <c r="AL44" s="22" t="s">
        <v>24</v>
      </c>
      <c r="AM44" s="22">
        <v>10</v>
      </c>
      <c r="AN44" s="22">
        <v>69000</v>
      </c>
      <c r="AO44" s="22">
        <v>69000</v>
      </c>
      <c r="AP44" s="22">
        <v>82000</v>
      </c>
      <c r="AQ44" s="22">
        <v>104000</v>
      </c>
      <c r="AR44" s="22">
        <v>124000</v>
      </c>
      <c r="AS44" s="22">
        <v>154000</v>
      </c>
      <c r="AT44" s="48">
        <v>184000</v>
      </c>
    </row>
    <row r="45" spans="2:46" ht="24" customHeight="1">
      <c r="AB45" s="47" t="s">
        <v>37</v>
      </c>
      <c r="AC45" s="22">
        <v>4</v>
      </c>
      <c r="AD45" s="22"/>
      <c r="AE45" s="22"/>
      <c r="AF45" s="22"/>
      <c r="AG45" s="22"/>
      <c r="AH45" s="22"/>
      <c r="AI45" s="22"/>
      <c r="AJ45" s="22"/>
      <c r="AK45" s="22" t="s">
        <v>33</v>
      </c>
      <c r="AL45" s="22" t="s">
        <v>20</v>
      </c>
      <c r="AM45" s="22">
        <v>11</v>
      </c>
      <c r="AN45" s="22">
        <v>85000</v>
      </c>
      <c r="AO45" s="22">
        <v>85000</v>
      </c>
      <c r="AP45" s="22">
        <v>97000</v>
      </c>
      <c r="AQ45" s="22">
        <v>102000</v>
      </c>
      <c r="AR45" s="22">
        <v>126000</v>
      </c>
      <c r="AS45" s="22">
        <v>162000</v>
      </c>
      <c r="AT45" s="48">
        <v>190000</v>
      </c>
    </row>
    <row r="46" spans="2:46" ht="24" customHeight="1">
      <c r="AB46" s="47" t="s">
        <v>38</v>
      </c>
      <c r="AC46" s="22">
        <v>5</v>
      </c>
      <c r="AD46" s="22"/>
      <c r="AE46" s="22"/>
      <c r="AF46" s="22"/>
      <c r="AG46" s="22"/>
      <c r="AH46" s="22"/>
      <c r="AI46" s="22"/>
      <c r="AJ46" s="22"/>
      <c r="AK46" s="22" t="s">
        <v>33</v>
      </c>
      <c r="AL46" s="22" t="s">
        <v>21</v>
      </c>
      <c r="AM46" s="22">
        <v>12</v>
      </c>
      <c r="AN46" s="22">
        <v>85000</v>
      </c>
      <c r="AO46" s="22">
        <v>85000</v>
      </c>
      <c r="AP46" s="22">
        <v>97000</v>
      </c>
      <c r="AQ46" s="22">
        <v>102000</v>
      </c>
      <c r="AR46" s="22">
        <v>126000</v>
      </c>
      <c r="AS46" s="22">
        <v>162000</v>
      </c>
      <c r="AT46" s="48">
        <v>190000</v>
      </c>
    </row>
    <row r="47" spans="2:46" ht="24" customHeight="1">
      <c r="AB47" s="47" t="s">
        <v>39</v>
      </c>
      <c r="AC47" s="22">
        <v>6</v>
      </c>
      <c r="AD47" s="22"/>
      <c r="AE47" s="22"/>
      <c r="AF47" s="22"/>
      <c r="AG47" s="22"/>
      <c r="AH47" s="22"/>
      <c r="AI47" s="22"/>
      <c r="AJ47" s="22"/>
      <c r="AK47" s="22" t="s">
        <v>33</v>
      </c>
      <c r="AL47" s="22" t="s">
        <v>22</v>
      </c>
      <c r="AM47" s="22">
        <v>13</v>
      </c>
      <c r="AN47" s="22">
        <v>85000</v>
      </c>
      <c r="AO47" s="22">
        <v>85000</v>
      </c>
      <c r="AP47" s="22">
        <v>97000</v>
      </c>
      <c r="AQ47" s="22">
        <v>102000</v>
      </c>
      <c r="AR47" s="22">
        <v>126000</v>
      </c>
      <c r="AS47" s="22">
        <v>162000</v>
      </c>
      <c r="AT47" s="48">
        <v>190000</v>
      </c>
    </row>
    <row r="48" spans="2:46" ht="24" customHeight="1">
      <c r="AB48" s="47"/>
      <c r="AC48" s="22"/>
      <c r="AD48" s="22"/>
      <c r="AE48" s="22"/>
      <c r="AF48" s="22"/>
      <c r="AG48" s="22"/>
      <c r="AH48" s="22"/>
      <c r="AI48" s="22"/>
      <c r="AJ48" s="22"/>
      <c r="AK48" s="22" t="s">
        <v>33</v>
      </c>
      <c r="AL48" s="22" t="s">
        <v>23</v>
      </c>
      <c r="AM48" s="22">
        <v>14</v>
      </c>
      <c r="AN48" s="22">
        <v>70000</v>
      </c>
      <c r="AO48" s="22">
        <v>70000</v>
      </c>
      <c r="AP48" s="22">
        <v>82000</v>
      </c>
      <c r="AQ48" s="22">
        <v>101000</v>
      </c>
      <c r="AR48" s="22">
        <v>121000</v>
      </c>
      <c r="AS48" s="22">
        <v>151000</v>
      </c>
      <c r="AT48" s="48">
        <v>179000</v>
      </c>
    </row>
    <row r="49" spans="28:46" ht="24" customHeight="1" thickBot="1">
      <c r="AB49" s="49"/>
      <c r="AC49" s="50"/>
      <c r="AD49" s="50"/>
      <c r="AE49" s="50"/>
      <c r="AF49" s="50"/>
      <c r="AG49" s="50"/>
      <c r="AH49" s="50"/>
      <c r="AI49" s="50"/>
      <c r="AJ49" s="50"/>
      <c r="AK49" s="50" t="s">
        <v>33</v>
      </c>
      <c r="AL49" s="50" t="s">
        <v>24</v>
      </c>
      <c r="AM49" s="50">
        <v>15</v>
      </c>
      <c r="AN49" s="50">
        <v>60000</v>
      </c>
      <c r="AO49" s="50">
        <v>60000</v>
      </c>
      <c r="AP49" s="50">
        <v>72000</v>
      </c>
      <c r="AQ49" s="50">
        <v>94000</v>
      </c>
      <c r="AR49" s="50">
        <v>114000</v>
      </c>
      <c r="AS49" s="50">
        <v>144000</v>
      </c>
      <c r="AT49" s="51">
        <v>174000</v>
      </c>
    </row>
  </sheetData>
  <sheetProtection selectLockedCells="1"/>
  <mergeCells count="77">
    <mergeCell ref="H9:H10"/>
    <mergeCell ref="B6:C6"/>
    <mergeCell ref="E6:G6"/>
    <mergeCell ref="C8:C10"/>
    <mergeCell ref="E8:E10"/>
    <mergeCell ref="F8:G10"/>
    <mergeCell ref="B9:B10"/>
    <mergeCell ref="B4:C4"/>
    <mergeCell ref="E4:G4"/>
    <mergeCell ref="K4:L4"/>
    <mergeCell ref="M4:N4"/>
    <mergeCell ref="B5:C5"/>
    <mergeCell ref="E5:G5"/>
    <mergeCell ref="K5:L5"/>
    <mergeCell ref="M5:N5"/>
    <mergeCell ref="V11:X12"/>
    <mergeCell ref="I9:I10"/>
    <mergeCell ref="J9:J10"/>
    <mergeCell ref="K9:K10"/>
    <mergeCell ref="T9:T10"/>
    <mergeCell ref="V10:X10"/>
    <mergeCell ref="V8:X9"/>
    <mergeCell ref="L9:L10"/>
    <mergeCell ref="M9:M10"/>
    <mergeCell ref="N9:N10"/>
    <mergeCell ref="O9:O10"/>
    <mergeCell ref="H8:T8"/>
    <mergeCell ref="P9:P10"/>
    <mergeCell ref="Q9:Q10"/>
    <mergeCell ref="R9:R10"/>
    <mergeCell ref="S9:S10"/>
    <mergeCell ref="B12:B13"/>
    <mergeCell ref="F12:G12"/>
    <mergeCell ref="F13:G13"/>
    <mergeCell ref="C14:C16"/>
    <mergeCell ref="D14:D16"/>
    <mergeCell ref="E14:E16"/>
    <mergeCell ref="F14:G14"/>
    <mergeCell ref="C11:C13"/>
    <mergeCell ref="D11:D13"/>
    <mergeCell ref="E11:E13"/>
    <mergeCell ref="F11:G11"/>
    <mergeCell ref="V20:X21"/>
    <mergeCell ref="V14:X15"/>
    <mergeCell ref="B15:B16"/>
    <mergeCell ref="F15:G15"/>
    <mergeCell ref="F16:G16"/>
    <mergeCell ref="C17:C19"/>
    <mergeCell ref="D17:D19"/>
    <mergeCell ref="E17:E19"/>
    <mergeCell ref="F17:G17"/>
    <mergeCell ref="V17:X18"/>
    <mergeCell ref="B18:B19"/>
    <mergeCell ref="F18:G18"/>
    <mergeCell ref="F19:G19"/>
    <mergeCell ref="B21:B22"/>
    <mergeCell ref="F21:G21"/>
    <mergeCell ref="F22:G22"/>
    <mergeCell ref="C23:C25"/>
    <mergeCell ref="D23:D25"/>
    <mergeCell ref="E23:E25"/>
    <mergeCell ref="F23:G23"/>
    <mergeCell ref="C20:C22"/>
    <mergeCell ref="D20:D22"/>
    <mergeCell ref="E20:E22"/>
    <mergeCell ref="F20:G20"/>
    <mergeCell ref="V23:X24"/>
    <mergeCell ref="B24:B25"/>
    <mergeCell ref="B30:X30"/>
    <mergeCell ref="B32:X32"/>
    <mergeCell ref="B33:X33"/>
    <mergeCell ref="F24:G24"/>
    <mergeCell ref="F25:G25"/>
    <mergeCell ref="H26:S26"/>
    <mergeCell ref="V26:X26"/>
    <mergeCell ref="B27:X27"/>
    <mergeCell ref="B28:X29"/>
  </mergeCells>
  <phoneticPr fontId="2"/>
  <dataValidations count="5">
    <dataValidation type="custom" errorStyle="warning" allowBlank="1" showInputMessage="1" showErrorMessage="1" error="ここに入力するのは「月数」ですので、1以下の値を入力してください。" sqref="H13:S13 H16:S16 H19:S19 H22:S22 H25:S25" xr:uid="{00000000-0002-0000-0800-000000000000}">
      <formula1>H13&lt;=1</formula1>
    </dataValidation>
    <dataValidation type="whole" allowBlank="1" showInputMessage="1" showErrorMessage="1" error="整数で入力ください。小数点以下の数値や数式は入力不可。" sqref="H11:S11 H14:S14 H17:S17 H20:S20 H23:S23" xr:uid="{00000000-0002-0000-0800-000001000000}">
      <formula1>0</formula1>
      <formula2>350000</formula2>
    </dataValidation>
    <dataValidation type="list" allowBlank="1" showInputMessage="1" showErrorMessage="1" sqref="E6" xr:uid="{00000000-0002-0000-0800-000002000000}">
      <formula1>$AD$33:$AH$33</formula1>
    </dataValidation>
    <dataValidation type="list" allowBlank="1" showInputMessage="1" showErrorMessage="1" sqref="E5" xr:uid="{00000000-0002-0000-0800-000003000000}">
      <formula1>$AB$35:$AB$37</formula1>
    </dataValidation>
    <dataValidation type="list" allowBlank="1" showInputMessage="1" showErrorMessage="1" sqref="C11:C25" xr:uid="{00000000-0002-0000-0800-000004000000}">
      <formula1>$AB$41:$AB$47</formula1>
    </dataValidation>
  </dataValidations>
  <printOptions horizontalCentered="1"/>
  <pageMargins left="0" right="0" top="0.59055118110236227" bottom="0" header="0" footer="0"/>
  <pageSetup paperSize="9" scale="97" fitToHeight="0" orientation="landscape" horizontalDpi="300" verticalDpi="300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精算書</vt:lpstr>
      <vt:lpstr>実績表1(住居ごと)</vt:lpstr>
      <vt:lpstr>実績表2(住居ごと)</vt:lpstr>
      <vt:lpstr>実績表3(住居ごと)</vt:lpstr>
      <vt:lpstr>実績表4(住居ごと)</vt:lpstr>
      <vt:lpstr>実績表5(住居ごと)</vt:lpstr>
      <vt:lpstr>実績表6(住居ごと)</vt:lpstr>
      <vt:lpstr>実績表7(住居ごと)</vt:lpstr>
      <vt:lpstr>実績表8(住居ごと)</vt:lpstr>
      <vt:lpstr>実績表9(住居ごと)</vt:lpstr>
      <vt:lpstr>決算書（記入例） </vt:lpstr>
      <vt:lpstr>'決算書（記入例） '!Print_Area</vt:lpstr>
      <vt:lpstr>'実績表1(住居ごと)'!Print_Area</vt:lpstr>
      <vt:lpstr>'実績表2(住居ごと)'!Print_Area</vt:lpstr>
      <vt:lpstr>'実績表3(住居ごと)'!Print_Area</vt:lpstr>
      <vt:lpstr>'実績表4(住居ごと)'!Print_Area</vt:lpstr>
      <vt:lpstr>'実績表5(住居ごと)'!Print_Area</vt:lpstr>
      <vt:lpstr>'実績表6(住居ごと)'!Print_Area</vt:lpstr>
      <vt:lpstr>'実績表7(住居ごと)'!Print_Area</vt:lpstr>
      <vt:lpstr>'実績表8(住居ごと)'!Print_Area</vt:lpstr>
      <vt:lpstr>'実績表9(住居ごと)'!Print_Area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 真由美</dc:creator>
  <cp:lastModifiedBy>Windows ユーザー</cp:lastModifiedBy>
  <cp:lastPrinted>2022-03-26T06:22:46Z</cp:lastPrinted>
  <dcterms:created xsi:type="dcterms:W3CDTF">1997-01-08T22:48:59Z</dcterms:created>
  <dcterms:modified xsi:type="dcterms:W3CDTF">2024-04-05T07:40:36Z</dcterms:modified>
</cp:coreProperties>
</file>