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常用　管理班\事業所補助金関係\市川市指定生活介護事業所特別支援事業補助金（H30年度～）\R6\01.案内(交付申請)\01.起案\02.社会福祉法人以外\99.メール送付用\"/>
    </mc:Choice>
  </mc:AlternateContent>
  <xr:revisionPtr revIDLastSave="0" documentId="13_ncr:1_{FB6C2B8F-D930-4C80-985B-52B28388D25C}" xr6:coauthVersionLast="47" xr6:coauthVersionMax="47" xr10:uidLastSave="{00000000-0000-0000-0000-000000000000}"/>
  <bookViews>
    <workbookView xWindow="-110" yWindow="-110" windowWidth="19420" windowHeight="10300" tabRatio="271" xr2:uid="{00000000-000D-0000-FFFF-FFFF00000000}"/>
  </bookViews>
  <sheets>
    <sheet name="様式第３号（別紙）" sheetId="1" r:id="rId1"/>
    <sheet name="サンプル" sheetId="4" state="hidden" r:id="rId2"/>
  </sheets>
  <definedNames>
    <definedName name="_xlnm.Print_Area" localSheetId="1">サンプル!$A$1:$O$48</definedName>
    <definedName name="_xlnm.Print_Area" localSheetId="0">'様式第３号（別紙）'!$A$1:$O$47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22" i="1"/>
  <c r="O19" i="1"/>
  <c r="O20" i="1"/>
  <c r="O21" i="1"/>
  <c r="O18" i="1"/>
  <c r="C23" i="1" l="1"/>
  <c r="D23" i="1"/>
  <c r="E23" i="1"/>
  <c r="F23" i="1"/>
  <c r="G23" i="1"/>
  <c r="H23" i="1"/>
  <c r="C12" i="1"/>
  <c r="C28" i="1" s="1"/>
  <c r="D12" i="1"/>
  <c r="D28" i="1" s="1"/>
  <c r="E12" i="1"/>
  <c r="E28" i="1" s="1"/>
  <c r="E40" i="1" s="1"/>
  <c r="F12" i="1"/>
  <c r="F28" i="1" s="1"/>
  <c r="F40" i="1" s="1"/>
  <c r="G12" i="1"/>
  <c r="G28" i="1" s="1"/>
  <c r="H12" i="1"/>
  <c r="H28" i="1" s="1"/>
  <c r="E34" i="1" l="1"/>
  <c r="F34" i="1"/>
  <c r="H40" i="1"/>
  <c r="H34" i="1"/>
  <c r="G40" i="1"/>
  <c r="G34" i="1"/>
  <c r="D40" i="1"/>
  <c r="D34" i="1"/>
  <c r="C40" i="1"/>
  <c r="C34" i="1"/>
  <c r="O34" i="1" s="1"/>
  <c r="O39" i="4"/>
  <c r="N23" i="4"/>
  <c r="M23" i="4"/>
  <c r="L23" i="4"/>
  <c r="K23" i="4"/>
  <c r="J23" i="4"/>
  <c r="I23" i="4"/>
  <c r="O22" i="4"/>
  <c r="O21" i="4"/>
  <c r="O20" i="4"/>
  <c r="O19" i="4"/>
  <c r="O18" i="4"/>
  <c r="N12" i="4"/>
  <c r="N28" i="4" s="1"/>
  <c r="N40" i="4" s="1"/>
  <c r="M12" i="4"/>
  <c r="M28" i="4" s="1"/>
  <c r="L12" i="4"/>
  <c r="L28" i="4" s="1"/>
  <c r="L40" i="4" s="1"/>
  <c r="K12" i="4"/>
  <c r="K28" i="4" s="1"/>
  <c r="K40" i="4" s="1"/>
  <c r="J12" i="4"/>
  <c r="J28" i="4" s="1"/>
  <c r="J40" i="4" s="1"/>
  <c r="I12" i="4"/>
  <c r="I28" i="4" s="1"/>
  <c r="K34" i="4" l="1"/>
  <c r="O23" i="4"/>
  <c r="I40" i="4"/>
  <c r="I34" i="4"/>
  <c r="M34" i="4"/>
  <c r="M40" i="4"/>
  <c r="J34" i="4"/>
  <c r="N34" i="4"/>
  <c r="L34" i="4"/>
  <c r="N12" i="1"/>
  <c r="N28" i="1" s="1"/>
  <c r="M12" i="1"/>
  <c r="M28" i="1" s="1"/>
  <c r="L12" i="1"/>
  <c r="L28" i="1" s="1"/>
  <c r="K12" i="1"/>
  <c r="K28" i="1" s="1"/>
  <c r="J12" i="1"/>
  <c r="J28" i="1" s="1"/>
  <c r="I12" i="1"/>
  <c r="I28" i="1" s="1"/>
  <c r="O34" i="4" l="1"/>
  <c r="O40" i="4"/>
  <c r="O44" i="4" l="1"/>
  <c r="N23" i="1"/>
  <c r="M23" i="1"/>
  <c r="L23" i="1"/>
  <c r="K23" i="1"/>
  <c r="J23" i="1"/>
  <c r="N40" i="1"/>
  <c r="M40" i="1"/>
  <c r="K34" i="1" l="1"/>
  <c r="M34" i="1"/>
  <c r="N34" i="1"/>
  <c r="J40" i="1"/>
  <c r="J34" i="1"/>
  <c r="L40" i="1"/>
  <c r="L34" i="1"/>
  <c r="K40" i="1"/>
  <c r="I40" i="1" l="1"/>
  <c r="O40" i="1" s="1"/>
  <c r="I23" i="1"/>
  <c r="I34" i="1" s="1"/>
  <c r="O23" i="1"/>
  <c r="O44" i="1" l="1"/>
</calcChain>
</file>

<file path=xl/sharedStrings.xml><?xml version="1.0" encoding="utf-8"?>
<sst xmlns="http://schemas.openxmlformats.org/spreadsheetml/2006/main" count="278" uniqueCount="42">
  <si>
    <t>１　看護師の数及び人件費</t>
    <rPh sb="2" eb="5">
      <t>カンゴシ</t>
    </rPh>
    <rPh sb="6" eb="7">
      <t>カズ</t>
    </rPh>
    <rPh sb="7" eb="8">
      <t>オヨ</t>
    </rPh>
    <rPh sb="9" eb="12">
      <t>ジンケンヒ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</si>
  <si>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</si>
  <si>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</si>
  <si>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</si>
  <si>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</si>
  <si>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</si>
  <si>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</si>
  <si>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</si>
  <si>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</si>
  <si>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</si>
  <si>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</si>
  <si>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</si>
  <si>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</si>
  <si>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常勤換算方法により算出した看護師の数</t>
    <rPh sb="0" eb="2">
      <t>ジョウキン</t>
    </rPh>
    <rPh sb="2" eb="4">
      <t>カンサン</t>
    </rPh>
    <rPh sb="4" eb="6">
      <t>ホウホウ</t>
    </rPh>
    <rPh sb="9" eb="11">
      <t>サンシュツ</t>
    </rPh>
    <rPh sb="13" eb="16">
      <t>カンゴシ</t>
    </rPh>
    <rPh sb="17" eb="18">
      <t>カズ</t>
    </rPh>
    <phoneticPr fontId="2"/>
  </si>
  <si>
    <t>（２）補助対象数値当たりの人件費の額</t>
    <rPh sb="3" eb="5">
      <t>ホジョ</t>
    </rPh>
    <rPh sb="5" eb="7">
      <t>タイショウ</t>
    </rPh>
    <rPh sb="7" eb="9">
      <t>スウチ</t>
    </rPh>
    <rPh sb="9" eb="10">
      <t>ア</t>
    </rPh>
    <rPh sb="13" eb="16">
      <t>ジンケンヒ</t>
    </rPh>
    <rPh sb="17" eb="18">
      <t>ガク</t>
    </rPh>
    <phoneticPr fontId="2"/>
  </si>
  <si>
    <t>※　常勤換算方法により算出した数に小数点以下１位未満の端数あるときは、これを切り捨てた数とする。（毎月1日の看護師の数とする。）</t>
    <rPh sb="49" eb="51">
      <t>マイツキ</t>
    </rPh>
    <rPh sb="52" eb="53">
      <t>ニチ</t>
    </rPh>
    <rPh sb="54" eb="57">
      <t>カンゴシ</t>
    </rPh>
    <rPh sb="58" eb="59">
      <t>カズ</t>
    </rPh>
    <phoneticPr fontId="2"/>
  </si>
  <si>
    <t>２　補助対象数値等</t>
    <rPh sb="2" eb="4">
      <t>ホジョ</t>
    </rPh>
    <rPh sb="4" eb="6">
      <t>タイショウ</t>
    </rPh>
    <rPh sb="6" eb="8">
      <t>スウチ</t>
    </rPh>
    <rPh sb="8" eb="9">
      <t>トウ</t>
    </rPh>
    <phoneticPr fontId="2"/>
  </si>
  <si>
    <t>看護師の氏名</t>
    <phoneticPr fontId="2"/>
  </si>
  <si>
    <t>（１）補助対象数値</t>
    <rPh sb="3" eb="5">
      <t>ホジョ</t>
    </rPh>
    <rPh sb="5" eb="7">
      <t>タイショウ</t>
    </rPh>
    <rPh sb="7" eb="9">
      <t>スウチ</t>
    </rPh>
    <phoneticPr fontId="2"/>
  </si>
  <si>
    <t>補助対象数値</t>
    <rPh sb="0" eb="2">
      <t>ホジョ</t>
    </rPh>
    <rPh sb="2" eb="4">
      <t>タイショウ</t>
    </rPh>
    <rPh sb="4" eb="6">
      <t>スウチ</t>
    </rPh>
    <phoneticPr fontId="2"/>
  </si>
  <si>
    <t>（２）看護師の人件費の見込額</t>
    <rPh sb="3" eb="6">
      <t>カンゴシ</t>
    </rPh>
    <rPh sb="7" eb="10">
      <t>ジンケンヒ</t>
    </rPh>
    <rPh sb="11" eb="13">
      <t>ミコミ</t>
    </rPh>
    <rPh sb="13" eb="14">
      <t>ガク</t>
    </rPh>
    <phoneticPr fontId="2"/>
  </si>
  <si>
    <t>看護師の人件費の額</t>
    <rPh sb="0" eb="3">
      <t>カンゴシ</t>
    </rPh>
    <rPh sb="4" eb="7">
      <t>ジンケンヒ</t>
    </rPh>
    <rPh sb="8" eb="9">
      <t>ガク</t>
    </rPh>
    <phoneticPr fontId="2"/>
  </si>
  <si>
    <t>（１）常勤換算方法により算出した看護師の数</t>
    <rPh sb="3" eb="5">
      <t>ジョウキン</t>
    </rPh>
    <rPh sb="5" eb="7">
      <t>カンサン</t>
    </rPh>
    <rPh sb="7" eb="9">
      <t>ホウホウ</t>
    </rPh>
    <rPh sb="12" eb="14">
      <t>サンシュツ</t>
    </rPh>
    <rPh sb="16" eb="19">
      <t>カンゴシ</t>
    </rPh>
    <rPh sb="20" eb="21">
      <t>カズ</t>
    </rPh>
    <phoneticPr fontId="2"/>
  </si>
  <si>
    <t>（３）開所日数相当額</t>
    <rPh sb="3" eb="5">
      <t>カイショ</t>
    </rPh>
    <rPh sb="5" eb="7">
      <t>ニッスウ</t>
    </rPh>
    <rPh sb="7" eb="9">
      <t>ソウトウ</t>
    </rPh>
    <rPh sb="9" eb="10">
      <t>ガク</t>
    </rPh>
    <phoneticPr fontId="2"/>
  </si>
  <si>
    <t>開所日数</t>
    <rPh sb="0" eb="2">
      <t>カイショ</t>
    </rPh>
    <rPh sb="2" eb="4">
      <t>ニッスウ</t>
    </rPh>
    <phoneticPr fontId="2"/>
  </si>
  <si>
    <t>年間の合計額</t>
    <rPh sb="0" eb="2">
      <t>ネンカン</t>
    </rPh>
    <rPh sb="3" eb="5">
      <t>ゴウケイ</t>
    </rPh>
    <rPh sb="5" eb="6">
      <t>ガク</t>
    </rPh>
    <phoneticPr fontId="2"/>
  </si>
  <si>
    <t>開所日数相当額</t>
    <rPh sb="0" eb="2">
      <t>カイショ</t>
    </rPh>
    <rPh sb="2" eb="4">
      <t>ニッスウ</t>
    </rPh>
    <rPh sb="4" eb="6">
      <t>ソウトウ</t>
    </rPh>
    <rPh sb="6" eb="7">
      <t>ガク</t>
    </rPh>
    <phoneticPr fontId="2"/>
  </si>
  <si>
    <t>（Ｄ）</t>
    <phoneticPr fontId="2"/>
  </si>
  <si>
    <t>（Ｃ）</t>
    <phoneticPr fontId="2"/>
  </si>
  <si>
    <t>補助対象数値当たりの人件費の額</t>
    <phoneticPr fontId="2"/>
  </si>
  <si>
    <t>※　補助対象数値当たりの人件費の額は、看護師の人件費の見込額（上記Ｂ）×補助対象数値⑴÷看護師数（上記Ａ）　とする。</t>
    <phoneticPr fontId="2"/>
  </si>
  <si>
    <t>※　開所日数相当額は、９,８２５円　×　補助対象数値⑴　×　開所日数（見込）　とする。</t>
    <rPh sb="2" eb="4">
      <t>カイショ</t>
    </rPh>
    <rPh sb="4" eb="6">
      <t>ニッスウ</t>
    </rPh>
    <rPh sb="6" eb="8">
      <t>ソウトウ</t>
    </rPh>
    <rPh sb="8" eb="9">
      <t>ガク</t>
    </rPh>
    <phoneticPr fontId="2"/>
  </si>
  <si>
    <t>補助金の申請額</t>
    <rPh sb="0" eb="3">
      <t>ホジョキン</t>
    </rPh>
    <rPh sb="4" eb="6">
      <t>シンセイ</t>
    </rPh>
    <rPh sb="6" eb="7">
      <t>ガク</t>
    </rPh>
    <phoneticPr fontId="2"/>
  </si>
  <si>
    <t>（Ｃ）と（D）のうち少ない方の額</t>
    <rPh sb="10" eb="11">
      <t>スク</t>
    </rPh>
    <rPh sb="13" eb="14">
      <t>ホウ</t>
    </rPh>
    <rPh sb="15" eb="16">
      <t>ガク</t>
    </rPh>
    <phoneticPr fontId="2"/>
  </si>
  <si>
    <t>計　（Ａ）</t>
    <rPh sb="0" eb="1">
      <t>ケイ</t>
    </rPh>
    <phoneticPr fontId="2"/>
  </si>
  <si>
    <t>計　（B）</t>
    <rPh sb="0" eb="1">
      <t>ハカ</t>
    </rPh>
    <phoneticPr fontId="2"/>
  </si>
  <si>
    <t>対象外</t>
    <rPh sb="0" eb="2">
      <t>タイショウ</t>
    </rPh>
    <rPh sb="2" eb="3">
      <t>ガイ</t>
    </rPh>
    <phoneticPr fontId="2"/>
  </si>
  <si>
    <r>
      <t>※　補助対象数値は、常勤換算方法により算出した看護師の合計数（上記Ａ）から</t>
    </r>
    <r>
      <rPr>
        <sz val="11"/>
        <color rgb="FFFF0000"/>
        <rFont val="ＭＳ Ｐゴシック"/>
        <family val="3"/>
        <charset val="128"/>
        <scheme val="minor"/>
      </rPr>
      <t>１を控除した数とし、１を超えるときは１とすること。</t>
    </r>
    <rPh sb="2" eb="4">
      <t>ホジョ</t>
    </rPh>
    <rPh sb="4" eb="6">
      <t>タイショウ</t>
    </rPh>
    <rPh sb="6" eb="8">
      <t>スウチ</t>
    </rPh>
    <phoneticPr fontId="2"/>
  </si>
  <si>
    <t>（様式第２号の補助金の申請額と一致）</t>
    <rPh sb="1" eb="3">
      <t>ヨウシキ</t>
    </rPh>
    <rPh sb="3" eb="4">
      <t>ダイ</t>
    </rPh>
    <rPh sb="5" eb="6">
      <t>ゴウ</t>
    </rPh>
    <rPh sb="7" eb="10">
      <t>ホジョキン</t>
    </rPh>
    <rPh sb="11" eb="13">
      <t>シンセイ</t>
    </rPh>
    <rPh sb="13" eb="14">
      <t>ガク</t>
    </rPh>
    <rPh sb="15" eb="17">
      <t>イッチ</t>
    </rPh>
    <phoneticPr fontId="2"/>
  </si>
  <si>
    <t>※黄色のセルのみ、入力して下さい。</t>
    <rPh sb="1" eb="3">
      <t>キイロ</t>
    </rPh>
    <rPh sb="9" eb="11">
      <t>ニュウリョク</t>
    </rPh>
    <rPh sb="13" eb="14">
      <t>クダ</t>
    </rPh>
    <phoneticPr fontId="2"/>
  </si>
  <si>
    <t>様式第３号（別紙）　交付申請額計算書（内訳）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ガク</t>
    </rPh>
    <rPh sb="15" eb="18">
      <t>ケイサンショ</t>
    </rPh>
    <rPh sb="19" eb="21">
      <t>ウチワケ</t>
    </rPh>
    <phoneticPr fontId="2"/>
  </si>
  <si>
    <t>※黄色のセルのみ入力してください。</t>
    <rPh sb="1" eb="3">
      <t>キイロ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</si>
</sst>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"/>
    <numFmt numFmtId="178" formatCode="#,##0_);[Red]\(#,##0\)"/>
    <numFmt numFmtId="179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4" borderId="1" xfId="1" applyFon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0" fillId="2" borderId="18" xfId="0" applyNumberFormat="1" applyFill="1" applyBorder="1" applyAlignment="1">
      <alignment vertical="center" shrinkToFit="1"/>
    </xf>
    <xf numFmtId="38" fontId="0" fillId="4" borderId="4" xfId="1" applyFont="1" applyFill="1" applyBorder="1" applyAlignment="1">
      <alignment horizontal="center"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76" fontId="0" fillId="0" borderId="4" xfId="1" applyNumberFormat="1" applyFont="1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8" xfId="0" applyFill="1" applyBorder="1" applyAlignment="1">
      <alignment horizontal="center" vertical="center" shrinkToFit="1"/>
    </xf>
    <xf numFmtId="38" fontId="3" fillId="3" borderId="19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38" fontId="3" fillId="3" borderId="17" xfId="0" applyNumberFormat="1" applyFont="1" applyFill="1" applyBorder="1" applyAlignment="1">
      <alignment vertical="center" shrinkToFit="1"/>
    </xf>
    <xf numFmtId="178" fontId="0" fillId="2" borderId="1" xfId="1" applyNumberFormat="1" applyFont="1" applyFill="1" applyBorder="1" applyAlignment="1">
      <alignment vertical="center" shrinkToFit="1"/>
    </xf>
    <xf numFmtId="178" fontId="0" fillId="0" borderId="10" xfId="1" applyNumberFormat="1" applyFont="1" applyFill="1" applyBorder="1" applyAlignment="1">
      <alignment horizontal="right" vertical="center" shrinkToFit="1"/>
    </xf>
    <xf numFmtId="178" fontId="0" fillId="0" borderId="9" xfId="1" applyNumberFormat="1" applyFont="1" applyBorder="1" applyAlignment="1">
      <alignment vertical="center" shrinkToFit="1"/>
    </xf>
    <xf numFmtId="178" fontId="3" fillId="3" borderId="12" xfId="1" applyNumberFormat="1" applyFont="1" applyFill="1" applyBorder="1" applyAlignment="1">
      <alignment vertical="center" shrinkToFit="1"/>
    </xf>
    <xf numFmtId="178" fontId="0" fillId="0" borderId="1" xfId="0" applyNumberFormat="1" applyBorder="1" applyAlignment="1">
      <alignment horizontal="right" vertical="center" shrinkToFit="1"/>
    </xf>
    <xf numFmtId="178" fontId="0" fillId="0" borderId="5" xfId="0" applyNumberFormat="1" applyBorder="1" applyAlignment="1">
      <alignment horizontal="right" vertical="center" shrinkToFit="1"/>
    </xf>
    <xf numFmtId="179" fontId="0" fillId="0" borderId="4" xfId="1" applyNumberFormat="1" applyFont="1" applyBorder="1" applyAlignment="1">
      <alignment vertical="center" shrinkToFit="1"/>
    </xf>
    <xf numFmtId="179" fontId="0" fillId="0" borderId="20" xfId="1" applyNumberFormat="1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2" borderId="4" xfId="0" applyNumberForma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  <dxf>
      <numFmt numFmtId="181" formatCode="0_ "/>
    </dxf>
    <dxf>
      <numFmt numFmtId="182" formatCode="0.0_ "/>
    </dxf>
    <dxf>
      <numFmt numFmtId="181" formatCode="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0_ "/>
    </dxf>
    <dxf>
      <numFmt numFmtId="182" formatCode="0.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0_ "/>
    </dxf>
    <dxf>
      <numFmt numFmtId="182" formatCode="0.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</dxfs>
  <tableStyles count="0" defaultTableStyle="TableStyleMedium2" defaultPivotStyle="PivotStyleLight16"/>
  <colors>
    <mruColors>
      <color rgb="FFFFFF00"/>
      <color rgb="FFFF6699"/>
      <color rgb="FFF35B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workbookViewId="0">
      <selection activeCell="I9" sqref="I9"/>
    </sheetView>
  </sheetViews>
  <sheetFormatPr defaultRowHeight="13"/>
  <cols>
    <col min="1" max="2" width="9" customWidth="1"/>
    <col min="3" max="8" width="8.6328125" customWidth="1"/>
    <col min="9" max="14" width="10.08984375" customWidth="1"/>
    <col min="15" max="15" width="14.08984375" customWidth="1"/>
    <col min="16" max="16" width="4.6328125" customWidth="1"/>
  </cols>
  <sheetData>
    <row r="1" spans="1:20">
      <c r="A1" t="s">
        <v>40</v>
      </c>
    </row>
    <row r="3" spans="1:20">
      <c r="A3" t="s">
        <v>0</v>
      </c>
    </row>
    <row r="4" spans="1:20">
      <c r="A4" t="s">
        <v>22</v>
      </c>
    </row>
    <row r="5" spans="1:20" ht="20.149999999999999" customHeight="1">
      <c r="C5" s="57" t="s">
        <v>13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Q5" s="47" t="s">
        <v>41</v>
      </c>
      <c r="R5" s="47"/>
      <c r="S5" s="47"/>
      <c r="T5" s="48"/>
    </row>
    <row r="6" spans="1:20" ht="20.149999999999999" customHeight="1">
      <c r="A6" s="57" t="s">
        <v>17</v>
      </c>
      <c r="B6" s="59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</row>
    <row r="7" spans="1:20" ht="18" customHeight="1">
      <c r="A7" s="53"/>
      <c r="B7" s="5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0" ht="18" customHeight="1">
      <c r="A8" s="53"/>
      <c r="B8" s="5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20" ht="18" customHeight="1">
      <c r="A9" s="53"/>
      <c r="B9" s="5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0" ht="18" customHeight="1">
      <c r="A10" s="53"/>
      <c r="B10" s="5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0" ht="18" customHeight="1" thickBot="1">
      <c r="A11" s="55"/>
      <c r="B11" s="5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0" ht="20.149999999999999" customHeight="1" thickTop="1">
      <c r="A12" s="60" t="s">
        <v>34</v>
      </c>
      <c r="B12" s="61"/>
      <c r="C12" s="26">
        <f t="shared" ref="C12:H12" si="0">ROUNDDOWN(SUM(C7:C11),1)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>ROUNDDOWN(SUM(I7:I11),1)</f>
        <v>0</v>
      </c>
      <c r="J12" s="26">
        <f t="shared" ref="J12:N12" si="1">ROUNDDOWN(SUM(J7:J11),1)</f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</row>
    <row r="13" spans="1:20">
      <c r="A13" s="16" t="s">
        <v>15</v>
      </c>
      <c r="B13" s="1"/>
    </row>
    <row r="14" spans="1:20">
      <c r="A14" s="1"/>
      <c r="B14" s="1"/>
    </row>
    <row r="15" spans="1:20">
      <c r="A15" t="s">
        <v>20</v>
      </c>
      <c r="B15" s="2"/>
    </row>
    <row r="16" spans="1:20" ht="20.149999999999999" customHeight="1">
      <c r="C16" s="51" t="s">
        <v>21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20.149999999999999" customHeight="1">
      <c r="A17" s="57" t="s">
        <v>17</v>
      </c>
      <c r="B17" s="59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7</v>
      </c>
      <c r="J17" s="20" t="s">
        <v>8</v>
      </c>
      <c r="K17" s="20" t="s">
        <v>9</v>
      </c>
      <c r="L17" s="20" t="s">
        <v>10</v>
      </c>
      <c r="M17" s="20" t="s">
        <v>11</v>
      </c>
      <c r="N17" s="27" t="s">
        <v>12</v>
      </c>
      <c r="O17" s="28" t="s">
        <v>25</v>
      </c>
    </row>
    <row r="18" spans="1:15" ht="18" customHeight="1">
      <c r="A18" s="53"/>
      <c r="B18" s="5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>
        <f>SUM(C18:N18)</f>
        <v>0</v>
      </c>
    </row>
    <row r="19" spans="1:15" ht="18" customHeight="1">
      <c r="A19" s="53"/>
      <c r="B19" s="54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>
        <f t="shared" ref="O19:O21" si="2">SUM(C19:N19)</f>
        <v>0</v>
      </c>
    </row>
    <row r="20" spans="1:15" ht="18" customHeight="1">
      <c r="A20" s="53"/>
      <c r="B20" s="5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>
        <f t="shared" si="2"/>
        <v>0</v>
      </c>
    </row>
    <row r="21" spans="1:15" ht="18" customHeight="1">
      <c r="A21" s="53"/>
      <c r="B21" s="5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>
        <f t="shared" si="2"/>
        <v>0</v>
      </c>
    </row>
    <row r="22" spans="1:15" ht="18" customHeight="1" thickBot="1">
      <c r="A22" s="55"/>
      <c r="B22" s="5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>
        <f>SUM(C22:N22)</f>
        <v>0</v>
      </c>
    </row>
    <row r="23" spans="1:15" ht="20.149999999999999" customHeight="1" thickTop="1">
      <c r="A23" s="60" t="s">
        <v>35</v>
      </c>
      <c r="B23" s="61"/>
      <c r="C23" s="39">
        <f t="shared" ref="C23:H23" si="3">SUM(C18:C22)</f>
        <v>0</v>
      </c>
      <c r="D23" s="39">
        <f t="shared" si="3"/>
        <v>0</v>
      </c>
      <c r="E23" s="39">
        <f t="shared" si="3"/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  <c r="I23" s="39">
        <f t="shared" ref="I23:N23" si="4">SUM(I18:I22)</f>
        <v>0</v>
      </c>
      <c r="J23" s="39">
        <f t="shared" si="4"/>
        <v>0</v>
      </c>
      <c r="K23" s="39">
        <f t="shared" si="4"/>
        <v>0</v>
      </c>
      <c r="L23" s="39">
        <f t="shared" si="4"/>
        <v>0</v>
      </c>
      <c r="M23" s="39">
        <f t="shared" si="4"/>
        <v>0</v>
      </c>
      <c r="N23" s="39">
        <f t="shared" si="4"/>
        <v>0</v>
      </c>
      <c r="O23" s="40">
        <f>SUM(O18:O22)</f>
        <v>0</v>
      </c>
    </row>
    <row r="24" spans="1:15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</row>
    <row r="25" spans="1:15" ht="20.149999999999999" customHeight="1">
      <c r="A25" s="5" t="s">
        <v>16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>
      <c r="A26" s="5" t="s">
        <v>18</v>
      </c>
      <c r="B26" s="3"/>
      <c r="C26" s="4"/>
      <c r="D26" s="4"/>
      <c r="E26" s="4"/>
      <c r="F26" s="4"/>
      <c r="G26" s="4"/>
      <c r="H26" s="4"/>
      <c r="I26" s="18"/>
      <c r="J26" s="4"/>
      <c r="K26" s="4"/>
      <c r="L26" s="4"/>
      <c r="M26" s="4"/>
      <c r="N26" s="4"/>
      <c r="O26" s="4"/>
    </row>
    <row r="27" spans="1:15">
      <c r="A27" s="6"/>
      <c r="B27" s="7"/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  <c r="H27" s="20" t="s">
        <v>6</v>
      </c>
      <c r="I27" s="20" t="s">
        <v>7</v>
      </c>
      <c r="J27" s="20" t="s">
        <v>8</v>
      </c>
      <c r="K27" s="20" t="s">
        <v>9</v>
      </c>
      <c r="L27" s="20" t="s">
        <v>10</v>
      </c>
      <c r="M27" s="20" t="s">
        <v>11</v>
      </c>
      <c r="N27" s="20" t="s">
        <v>12</v>
      </c>
    </row>
    <row r="28" spans="1:15" ht="25" customHeight="1">
      <c r="A28" s="51" t="s">
        <v>19</v>
      </c>
      <c r="B28" s="51"/>
      <c r="C28" s="29">
        <f t="shared" ref="C28:H28" si="5">IF(C12-1&gt;1,1,C12-1)</f>
        <v>-1</v>
      </c>
      <c r="D28" s="29">
        <f t="shared" si="5"/>
        <v>-1</v>
      </c>
      <c r="E28" s="29">
        <f t="shared" si="5"/>
        <v>-1</v>
      </c>
      <c r="F28" s="29">
        <f t="shared" si="5"/>
        <v>-1</v>
      </c>
      <c r="G28" s="29">
        <f t="shared" si="5"/>
        <v>-1</v>
      </c>
      <c r="H28" s="29">
        <f t="shared" si="5"/>
        <v>-1</v>
      </c>
      <c r="I28" s="29">
        <f>IF(I12-1&gt;1,1,I12-1)</f>
        <v>-1</v>
      </c>
      <c r="J28" s="29">
        <f t="shared" ref="J28:N28" si="6">IF(J12-1&gt;1,1,J12-1)</f>
        <v>-1</v>
      </c>
      <c r="K28" s="29">
        <f t="shared" si="6"/>
        <v>-1</v>
      </c>
      <c r="L28" s="29">
        <f t="shared" si="6"/>
        <v>-1</v>
      </c>
      <c r="M28" s="29">
        <f t="shared" si="6"/>
        <v>-1</v>
      </c>
      <c r="N28" s="29">
        <f t="shared" si="6"/>
        <v>-1</v>
      </c>
    </row>
    <row r="29" spans="1:15" ht="18" customHeight="1">
      <c r="A29" s="17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18" customHeight="1">
      <c r="A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2" spans="1:15">
      <c r="A32" t="s">
        <v>14</v>
      </c>
    </row>
    <row r="33" spans="1:16" ht="13.5" thickBot="1">
      <c r="A33" s="7"/>
      <c r="B33" s="12"/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30" t="s">
        <v>12</v>
      </c>
      <c r="O33" s="31" t="s">
        <v>25</v>
      </c>
    </row>
    <row r="34" spans="1:16" ht="27" customHeight="1" thickBot="1">
      <c r="A34" s="52" t="s">
        <v>29</v>
      </c>
      <c r="B34" s="52"/>
      <c r="C34" s="41" t="e">
        <f t="shared" ref="C34:H34" si="7">IF(C23*C28/C12&lt;0,0,C23*C28/C12)</f>
        <v>#DIV/0!</v>
      </c>
      <c r="D34" s="41" t="e">
        <f t="shared" si="7"/>
        <v>#DIV/0!</v>
      </c>
      <c r="E34" s="41" t="e">
        <f t="shared" si="7"/>
        <v>#DIV/0!</v>
      </c>
      <c r="F34" s="41" t="e">
        <f t="shared" si="7"/>
        <v>#DIV/0!</v>
      </c>
      <c r="G34" s="41" t="e">
        <f t="shared" si="7"/>
        <v>#DIV/0!</v>
      </c>
      <c r="H34" s="41" t="e">
        <f t="shared" si="7"/>
        <v>#DIV/0!</v>
      </c>
      <c r="I34" s="41" t="e">
        <f>IF(I23*I28/I12&lt;0,0,I23*I28/I12)</f>
        <v>#DIV/0!</v>
      </c>
      <c r="J34" s="41" t="e">
        <f>IF(J23*J28/J12&lt;0,0,J23*J28/J12)</f>
        <v>#DIV/0!</v>
      </c>
      <c r="K34" s="41" t="e">
        <f>IF(K23*K28/K12&lt;0,0,K23*K28/K12)</f>
        <v>#DIV/0!</v>
      </c>
      <c r="L34" s="41" t="e">
        <f t="shared" ref="L34:N34" si="8">IF(L23*L28/L12&lt;0,0,L23*L28/L12)</f>
        <v>#DIV/0!</v>
      </c>
      <c r="M34" s="41" t="e">
        <f t="shared" si="8"/>
        <v>#DIV/0!</v>
      </c>
      <c r="N34" s="42" t="e">
        <f t="shared" si="8"/>
        <v>#DIV/0!</v>
      </c>
      <c r="O34" s="32" t="e">
        <f>ROUNDDOWN(SUM(C34:N34),0)</f>
        <v>#DIV/0!</v>
      </c>
      <c r="P34" s="13"/>
    </row>
    <row r="35" spans="1:16">
      <c r="A35" s="18" t="s">
        <v>30</v>
      </c>
      <c r="B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 t="s">
        <v>28</v>
      </c>
    </row>
    <row r="37" spans="1:16">
      <c r="A37" t="s">
        <v>23</v>
      </c>
    </row>
    <row r="38" spans="1:16">
      <c r="A38" s="6"/>
      <c r="B38" s="7"/>
      <c r="C38" s="20" t="s">
        <v>1</v>
      </c>
      <c r="D38" s="20" t="s">
        <v>2</v>
      </c>
      <c r="E38" s="20" t="s">
        <v>3</v>
      </c>
      <c r="F38" s="20" t="s">
        <v>4</v>
      </c>
      <c r="G38" s="20" t="s">
        <v>5</v>
      </c>
      <c r="H38" s="20" t="s">
        <v>6</v>
      </c>
      <c r="I38" s="20" t="s">
        <v>7</v>
      </c>
      <c r="J38" s="20" t="s">
        <v>8</v>
      </c>
      <c r="K38" s="20" t="s">
        <v>9</v>
      </c>
      <c r="L38" s="20" t="s">
        <v>10</v>
      </c>
      <c r="M38" s="20" t="s">
        <v>11</v>
      </c>
      <c r="N38" s="20" t="s">
        <v>12</v>
      </c>
      <c r="O38" s="33" t="s">
        <v>25</v>
      </c>
    </row>
    <row r="39" spans="1:16" ht="25" customHeight="1" thickBot="1">
      <c r="A39" s="51" t="s">
        <v>24</v>
      </c>
      <c r="B39" s="51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34">
        <f>SUM(C39:N39)</f>
        <v>0</v>
      </c>
    </row>
    <row r="40" spans="1:16" ht="25" customHeight="1" thickBot="1">
      <c r="A40" s="51" t="s">
        <v>26</v>
      </c>
      <c r="B40" s="51"/>
      <c r="C40" s="43">
        <f t="shared" ref="C40:H40" si="9">IF(9825*C39*C28&lt;0,0,9825*C39*C28)</f>
        <v>0</v>
      </c>
      <c r="D40" s="43">
        <f t="shared" si="9"/>
        <v>0</v>
      </c>
      <c r="E40" s="43">
        <f t="shared" si="9"/>
        <v>0</v>
      </c>
      <c r="F40" s="43">
        <f t="shared" si="9"/>
        <v>0</v>
      </c>
      <c r="G40" s="43">
        <f t="shared" si="9"/>
        <v>0</v>
      </c>
      <c r="H40" s="43">
        <f t="shared" si="9"/>
        <v>0</v>
      </c>
      <c r="I40" s="43">
        <f>IF(9825*I39*I28&lt;0,0,9825*I39*I28)</f>
        <v>0</v>
      </c>
      <c r="J40" s="43">
        <f>IF(9825*J39*J28&lt;0,0,9825*J39*J28)</f>
        <v>0</v>
      </c>
      <c r="K40" s="43">
        <f>IF(9825*K39*K28&lt;0,0,9825*K39*K28)</f>
        <v>0</v>
      </c>
      <c r="L40" s="43">
        <f t="shared" ref="L40:N40" si="10">IF(9825*L39*L28&lt;0,0,9825*L39*L28)</f>
        <v>0</v>
      </c>
      <c r="M40" s="43">
        <f t="shared" si="10"/>
        <v>0</v>
      </c>
      <c r="N40" s="44">
        <f t="shared" si="10"/>
        <v>0</v>
      </c>
      <c r="O40" s="32">
        <f>ROUNDDOWN(SUM(C40:N40),0)</f>
        <v>0</v>
      </c>
    </row>
    <row r="41" spans="1:16" ht="18" customHeight="1">
      <c r="A41" s="19" t="s">
        <v>31</v>
      </c>
      <c r="B41" s="8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 t="s">
        <v>27</v>
      </c>
    </row>
    <row r="42" spans="1:16" ht="13.5" thickBot="1"/>
    <row r="43" spans="1:16">
      <c r="O43" s="35" t="s">
        <v>32</v>
      </c>
    </row>
    <row r="44" spans="1:16" ht="20.25" customHeight="1" thickBot="1">
      <c r="G44" s="19"/>
      <c r="O44" s="36" t="e">
        <f>MIN(O34,O40)</f>
        <v>#DIV/0!</v>
      </c>
    </row>
    <row r="45" spans="1:16" ht="20.25" customHeight="1">
      <c r="N45" s="49" t="s">
        <v>33</v>
      </c>
      <c r="O45" s="50"/>
    </row>
    <row r="46" spans="1:16">
      <c r="O46" s="45" t="s">
        <v>38</v>
      </c>
    </row>
  </sheetData>
  <mergeCells count="21">
    <mergeCell ref="C5:N5"/>
    <mergeCell ref="A12:B12"/>
    <mergeCell ref="A6:B6"/>
    <mergeCell ref="A17:B17"/>
    <mergeCell ref="A23:B23"/>
    <mergeCell ref="C16:O16"/>
    <mergeCell ref="A7:B7"/>
    <mergeCell ref="A8:B8"/>
    <mergeCell ref="A9:B9"/>
    <mergeCell ref="A10:B10"/>
    <mergeCell ref="A11:B11"/>
    <mergeCell ref="N45:O45"/>
    <mergeCell ref="A40:B40"/>
    <mergeCell ref="A39:B39"/>
    <mergeCell ref="A34:B34"/>
    <mergeCell ref="A18:B18"/>
    <mergeCell ref="A19:B19"/>
    <mergeCell ref="A20:B20"/>
    <mergeCell ref="A21:B21"/>
    <mergeCell ref="A22:B22"/>
    <mergeCell ref="A28:B28"/>
  </mergeCells>
  <phoneticPr fontId="2"/>
  <conditionalFormatting sqref="C34:N34">
    <cfRule type="cellIs" dxfId="32" priority="40" operator="equal">
      <formula>0</formula>
    </cfRule>
    <cfRule type="cellIs" dxfId="31" priority="44" operator="equal">
      <formula>0</formula>
    </cfRule>
    <cfRule type="cellIs" dxfId="30" priority="45" operator="lessThan">
      <formula>0</formula>
    </cfRule>
  </conditionalFormatting>
  <conditionalFormatting sqref="C40:N40">
    <cfRule type="cellIs" dxfId="29" priority="41" operator="equal">
      <formula>0</formula>
    </cfRule>
    <cfRule type="cellIs" dxfId="28" priority="43" operator="equal">
      <formula>0</formula>
    </cfRule>
  </conditionalFormatting>
  <conditionalFormatting sqref="C7:N11">
    <cfRule type="cellIs" dxfId="27" priority="28" operator="greaterThan">
      <formula>1.001</formula>
    </cfRule>
    <cfRule type="cellIs" dxfId="26" priority="29" operator="greaterThan">
      <formula>1.01</formula>
    </cfRule>
  </conditionalFormatting>
  <conditionalFormatting sqref="C12:N12">
    <cfRule type="cellIs" dxfId="25" priority="18" operator="lessThan">
      <formula>1.01</formula>
    </cfRule>
    <cfRule type="cellIs" dxfId="24" priority="19" operator="lessThan">
      <formula>1</formula>
    </cfRule>
  </conditionalFormatting>
  <conditionalFormatting sqref="C28:N28">
    <cfRule type="cellIs" dxfId="23" priority="3" operator="lessThan">
      <formula>0.01</formula>
    </cfRule>
    <cfRule type="cellIs" dxfId="22" priority="2" operator="equal">
      <formula>1</formula>
    </cfRule>
    <cfRule type="cellIs" dxfId="21" priority="1" operator="equal">
      <formula>1</formula>
    </cfRule>
  </conditionalFormatting>
  <dataValidations count="1">
    <dataValidation type="custom" allowBlank="1" showInputMessage="1" showErrorMessage="1" sqref="C7:N11 C21:I21 C34:I34 C39:I39" xr:uid="{00000000-0002-0000-0000-000000000000}">
      <formula1>C7*100=INT(C7*100)</formula1>
    </dataValidation>
  </dataValidations>
  <pageMargins left="0.25" right="0.25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topLeftCell="A22" workbookViewId="0">
      <selection activeCell="I43" sqref="I43"/>
    </sheetView>
  </sheetViews>
  <sheetFormatPr defaultRowHeight="13"/>
  <cols>
    <col min="1" max="2" width="9" customWidth="1"/>
    <col min="3" max="8" width="8.6328125" customWidth="1"/>
    <col min="9" max="14" width="10.08984375" customWidth="1"/>
    <col min="15" max="15" width="14.08984375" customWidth="1"/>
    <col min="16" max="16" width="4.6328125" customWidth="1"/>
  </cols>
  <sheetData>
    <row r="1" spans="1:20">
      <c r="A1" t="s">
        <v>40</v>
      </c>
    </row>
    <row r="2" spans="1:20">
      <c r="K2" s="47" t="s">
        <v>39</v>
      </c>
      <c r="L2" s="47"/>
      <c r="M2" s="47"/>
      <c r="N2" s="47"/>
    </row>
    <row r="3" spans="1:20">
      <c r="A3" t="s">
        <v>0</v>
      </c>
    </row>
    <row r="4" spans="1:20">
      <c r="A4" t="s">
        <v>22</v>
      </c>
      <c r="Q4" s="48"/>
      <c r="R4" s="48"/>
      <c r="S4" s="48"/>
      <c r="T4" s="48"/>
    </row>
    <row r="5" spans="1:20" ht="20.149999999999999" customHeight="1">
      <c r="C5" s="57" t="s">
        <v>13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Q5" s="48"/>
      <c r="R5" s="48"/>
      <c r="S5" s="48"/>
      <c r="T5" s="48"/>
    </row>
    <row r="6" spans="1:20" ht="20.149999999999999" customHeight="1">
      <c r="A6" s="57" t="s">
        <v>17</v>
      </c>
      <c r="B6" s="59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</row>
    <row r="7" spans="1:20" ht="18" customHeight="1">
      <c r="A7" s="53"/>
      <c r="B7" s="54"/>
      <c r="C7" s="21" t="s">
        <v>36</v>
      </c>
      <c r="D7" s="21" t="s">
        <v>36</v>
      </c>
      <c r="E7" s="21" t="s">
        <v>36</v>
      </c>
      <c r="F7" s="21" t="s">
        <v>36</v>
      </c>
      <c r="G7" s="21" t="s">
        <v>36</v>
      </c>
      <c r="H7" s="21" t="s">
        <v>36</v>
      </c>
      <c r="I7" s="22">
        <v>1</v>
      </c>
      <c r="J7" s="22">
        <v>1</v>
      </c>
      <c r="K7" s="22">
        <v>0.6</v>
      </c>
      <c r="L7" s="22">
        <v>0.5</v>
      </c>
      <c r="M7" s="22">
        <v>1</v>
      </c>
      <c r="N7" s="22">
        <v>1</v>
      </c>
    </row>
    <row r="8" spans="1:20" ht="18" customHeight="1">
      <c r="A8" s="53"/>
      <c r="B8" s="54"/>
      <c r="C8" s="21" t="s">
        <v>36</v>
      </c>
      <c r="D8" s="21" t="s">
        <v>36</v>
      </c>
      <c r="E8" s="21" t="s">
        <v>36</v>
      </c>
      <c r="F8" s="21" t="s">
        <v>36</v>
      </c>
      <c r="G8" s="21" t="s">
        <v>36</v>
      </c>
      <c r="H8" s="21" t="s">
        <v>36</v>
      </c>
      <c r="I8" s="22">
        <v>1</v>
      </c>
      <c r="J8" s="22">
        <v>1</v>
      </c>
      <c r="K8" s="22">
        <v>0.22</v>
      </c>
      <c r="L8" s="22">
        <v>0.2</v>
      </c>
      <c r="M8" s="22">
        <v>0.55000000000000004</v>
      </c>
      <c r="N8" s="22">
        <v>0.5</v>
      </c>
    </row>
    <row r="9" spans="1:20" ht="18" customHeight="1">
      <c r="A9" s="53"/>
      <c r="B9" s="54"/>
      <c r="C9" s="21" t="s">
        <v>36</v>
      </c>
      <c r="D9" s="21" t="s">
        <v>36</v>
      </c>
      <c r="E9" s="21" t="s">
        <v>36</v>
      </c>
      <c r="F9" s="21" t="s">
        <v>36</v>
      </c>
      <c r="G9" s="21" t="s">
        <v>36</v>
      </c>
      <c r="H9" s="21" t="s">
        <v>36</v>
      </c>
      <c r="I9" s="22">
        <v>0.22</v>
      </c>
      <c r="J9" s="22">
        <v>0.22</v>
      </c>
      <c r="K9" s="22">
        <v>0.22</v>
      </c>
      <c r="L9" s="22">
        <v>0.1</v>
      </c>
      <c r="M9" s="22">
        <v>0.55000000000000004</v>
      </c>
      <c r="N9" s="22">
        <v>0.5</v>
      </c>
    </row>
    <row r="10" spans="1:20" ht="18" customHeight="1">
      <c r="A10" s="53"/>
      <c r="B10" s="54"/>
      <c r="C10" s="21" t="s">
        <v>36</v>
      </c>
      <c r="D10" s="21" t="s">
        <v>36</v>
      </c>
      <c r="E10" s="21" t="s">
        <v>36</v>
      </c>
      <c r="F10" s="21" t="s">
        <v>36</v>
      </c>
      <c r="G10" s="21" t="s">
        <v>36</v>
      </c>
      <c r="H10" s="21" t="s">
        <v>36</v>
      </c>
      <c r="I10" s="22"/>
      <c r="J10" s="22"/>
      <c r="K10" s="22"/>
      <c r="L10" s="22"/>
      <c r="M10" s="22"/>
      <c r="N10" s="22"/>
    </row>
    <row r="11" spans="1:20" ht="18" customHeight="1" thickBot="1">
      <c r="A11" s="55"/>
      <c r="B11" s="56"/>
      <c r="C11" s="23" t="s">
        <v>36</v>
      </c>
      <c r="D11" s="23" t="s">
        <v>36</v>
      </c>
      <c r="E11" s="23" t="s">
        <v>36</v>
      </c>
      <c r="F11" s="23" t="s">
        <v>36</v>
      </c>
      <c r="G11" s="23" t="s">
        <v>36</v>
      </c>
      <c r="H11" s="23" t="s">
        <v>36</v>
      </c>
      <c r="I11" s="24"/>
      <c r="J11" s="24"/>
      <c r="K11" s="24"/>
      <c r="L11" s="24"/>
      <c r="M11" s="24"/>
      <c r="N11" s="24"/>
    </row>
    <row r="12" spans="1:20" ht="20.149999999999999" customHeight="1" thickTop="1">
      <c r="A12" s="60" t="s">
        <v>34</v>
      </c>
      <c r="B12" s="61"/>
      <c r="C12" s="25" t="s">
        <v>36</v>
      </c>
      <c r="D12" s="25" t="s">
        <v>36</v>
      </c>
      <c r="E12" s="25" t="s">
        <v>36</v>
      </c>
      <c r="F12" s="25" t="s">
        <v>36</v>
      </c>
      <c r="G12" s="25" t="s">
        <v>36</v>
      </c>
      <c r="H12" s="25" t="s">
        <v>36</v>
      </c>
      <c r="I12" s="26">
        <f>ROUNDDOWN(SUM(I7:I11),1)</f>
        <v>2.2000000000000002</v>
      </c>
      <c r="J12" s="26">
        <f t="shared" ref="J12:N12" si="0">ROUNDDOWN(SUM(J7:J11),1)</f>
        <v>2.2000000000000002</v>
      </c>
      <c r="K12" s="26">
        <f t="shared" si="0"/>
        <v>1</v>
      </c>
      <c r="L12" s="26">
        <f t="shared" si="0"/>
        <v>0.8</v>
      </c>
      <c r="M12" s="26">
        <f t="shared" si="0"/>
        <v>2.1</v>
      </c>
      <c r="N12" s="26">
        <f t="shared" si="0"/>
        <v>2</v>
      </c>
    </row>
    <row r="13" spans="1:20">
      <c r="A13" s="16" t="s">
        <v>15</v>
      </c>
      <c r="B13" s="1"/>
    </row>
    <row r="14" spans="1:20">
      <c r="A14" s="1"/>
      <c r="B14" s="1"/>
    </row>
    <row r="15" spans="1:20">
      <c r="A15" t="s">
        <v>20</v>
      </c>
      <c r="B15" s="2"/>
    </row>
    <row r="16" spans="1:20" ht="20.149999999999999" customHeight="1">
      <c r="C16" s="51" t="s">
        <v>21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20.149999999999999" customHeight="1">
      <c r="A17" s="57" t="s">
        <v>17</v>
      </c>
      <c r="B17" s="59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7</v>
      </c>
      <c r="J17" s="20" t="s">
        <v>8</v>
      </c>
      <c r="K17" s="20" t="s">
        <v>9</v>
      </c>
      <c r="L17" s="20" t="s">
        <v>10</v>
      </c>
      <c r="M17" s="20" t="s">
        <v>11</v>
      </c>
      <c r="N17" s="27" t="s">
        <v>12</v>
      </c>
      <c r="O17" s="28" t="s">
        <v>25</v>
      </c>
    </row>
    <row r="18" spans="1:15" ht="18" customHeight="1">
      <c r="A18" s="53"/>
      <c r="B18" s="54"/>
      <c r="C18" s="21" t="s">
        <v>36</v>
      </c>
      <c r="D18" s="21" t="s">
        <v>36</v>
      </c>
      <c r="E18" s="21" t="s">
        <v>36</v>
      </c>
      <c r="F18" s="21" t="s">
        <v>36</v>
      </c>
      <c r="G18" s="21" t="s">
        <v>36</v>
      </c>
      <c r="H18" s="21" t="s">
        <v>36</v>
      </c>
      <c r="I18" s="37">
        <v>200000</v>
      </c>
      <c r="J18" s="37">
        <v>200000</v>
      </c>
      <c r="K18" s="37">
        <v>120000</v>
      </c>
      <c r="L18" s="37">
        <v>100000</v>
      </c>
      <c r="M18" s="37">
        <v>200000</v>
      </c>
      <c r="N18" s="37">
        <v>200000</v>
      </c>
      <c r="O18" s="38">
        <f>SUM(I18:N18)</f>
        <v>1020000</v>
      </c>
    </row>
    <row r="19" spans="1:15" ht="18" customHeight="1">
      <c r="A19" s="53"/>
      <c r="B19" s="54"/>
      <c r="C19" s="21" t="s">
        <v>36</v>
      </c>
      <c r="D19" s="21" t="s">
        <v>36</v>
      </c>
      <c r="E19" s="21" t="s">
        <v>36</v>
      </c>
      <c r="F19" s="21" t="s">
        <v>36</v>
      </c>
      <c r="G19" s="21" t="s">
        <v>36</v>
      </c>
      <c r="H19" s="21" t="s">
        <v>36</v>
      </c>
      <c r="I19" s="37">
        <v>200000</v>
      </c>
      <c r="J19" s="37">
        <v>100000</v>
      </c>
      <c r="K19" s="37">
        <v>44000</v>
      </c>
      <c r="L19" s="37">
        <v>40000</v>
      </c>
      <c r="M19" s="37">
        <v>110000</v>
      </c>
      <c r="N19" s="37">
        <v>100000</v>
      </c>
      <c r="O19" s="38">
        <f t="shared" ref="O19:O22" si="1">SUM(I19:N19)</f>
        <v>594000</v>
      </c>
    </row>
    <row r="20" spans="1:15" ht="18" customHeight="1">
      <c r="A20" s="53"/>
      <c r="B20" s="54"/>
      <c r="C20" s="21" t="s">
        <v>36</v>
      </c>
      <c r="D20" s="21" t="s">
        <v>36</v>
      </c>
      <c r="E20" s="21" t="s">
        <v>36</v>
      </c>
      <c r="F20" s="21" t="s">
        <v>36</v>
      </c>
      <c r="G20" s="21" t="s">
        <v>36</v>
      </c>
      <c r="H20" s="21" t="s">
        <v>36</v>
      </c>
      <c r="I20" s="37">
        <v>40000</v>
      </c>
      <c r="J20" s="37">
        <v>40000</v>
      </c>
      <c r="K20" s="37">
        <v>44000</v>
      </c>
      <c r="L20" s="37">
        <v>40000</v>
      </c>
      <c r="M20" s="37">
        <v>110000</v>
      </c>
      <c r="N20" s="37">
        <v>100000</v>
      </c>
      <c r="O20" s="38">
        <f t="shared" si="1"/>
        <v>374000</v>
      </c>
    </row>
    <row r="21" spans="1:15" ht="18" customHeight="1">
      <c r="A21" s="53"/>
      <c r="B21" s="54"/>
      <c r="C21" s="21" t="s">
        <v>36</v>
      </c>
      <c r="D21" s="21" t="s">
        <v>36</v>
      </c>
      <c r="E21" s="21" t="s">
        <v>36</v>
      </c>
      <c r="F21" s="21" t="s">
        <v>36</v>
      </c>
      <c r="G21" s="21" t="s">
        <v>36</v>
      </c>
      <c r="H21" s="21" t="s">
        <v>36</v>
      </c>
      <c r="I21" s="37"/>
      <c r="J21" s="37"/>
      <c r="K21" s="37"/>
      <c r="L21" s="37"/>
      <c r="M21" s="37"/>
      <c r="N21" s="37"/>
      <c r="O21" s="38">
        <f t="shared" si="1"/>
        <v>0</v>
      </c>
    </row>
    <row r="22" spans="1:15" ht="18" customHeight="1" thickBot="1">
      <c r="A22" s="55"/>
      <c r="B22" s="56"/>
      <c r="C22" s="23" t="s">
        <v>36</v>
      </c>
      <c r="D22" s="23" t="s">
        <v>36</v>
      </c>
      <c r="E22" s="23" t="s">
        <v>36</v>
      </c>
      <c r="F22" s="23" t="s">
        <v>36</v>
      </c>
      <c r="G22" s="23" t="s">
        <v>36</v>
      </c>
      <c r="H22" s="23" t="s">
        <v>36</v>
      </c>
      <c r="I22" s="37"/>
      <c r="J22" s="37"/>
      <c r="K22" s="37"/>
      <c r="L22" s="37"/>
      <c r="M22" s="37"/>
      <c r="N22" s="37"/>
      <c r="O22" s="38">
        <f t="shared" si="1"/>
        <v>0</v>
      </c>
    </row>
    <row r="23" spans="1:15" ht="20.149999999999999" customHeight="1" thickTop="1">
      <c r="A23" s="60" t="s">
        <v>35</v>
      </c>
      <c r="B23" s="61"/>
      <c r="C23" s="25" t="s">
        <v>36</v>
      </c>
      <c r="D23" s="25" t="s">
        <v>36</v>
      </c>
      <c r="E23" s="25" t="s">
        <v>36</v>
      </c>
      <c r="F23" s="25" t="s">
        <v>36</v>
      </c>
      <c r="G23" s="25" t="s">
        <v>36</v>
      </c>
      <c r="H23" s="25" t="s">
        <v>36</v>
      </c>
      <c r="I23" s="39">
        <f t="shared" ref="I23:N23" si="2">SUM(I18:I22)</f>
        <v>440000</v>
      </c>
      <c r="J23" s="39">
        <f t="shared" si="2"/>
        <v>340000</v>
      </c>
      <c r="K23" s="39">
        <f t="shared" si="2"/>
        <v>208000</v>
      </c>
      <c r="L23" s="39">
        <f t="shared" si="2"/>
        <v>180000</v>
      </c>
      <c r="M23" s="39">
        <f t="shared" si="2"/>
        <v>420000</v>
      </c>
      <c r="N23" s="39">
        <f t="shared" si="2"/>
        <v>400000</v>
      </c>
      <c r="O23" s="40">
        <f>SUM(O18:O22)</f>
        <v>1988000</v>
      </c>
    </row>
    <row r="24" spans="1:15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</row>
    <row r="25" spans="1:15" ht="20.149999999999999" customHeight="1">
      <c r="A25" s="5" t="s">
        <v>16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>
      <c r="A26" s="5" t="s">
        <v>18</v>
      </c>
      <c r="B26" s="3"/>
      <c r="C26" s="4"/>
      <c r="D26" s="4"/>
      <c r="E26" s="4"/>
      <c r="F26" s="4"/>
      <c r="G26" s="4"/>
      <c r="H26" s="4"/>
      <c r="I26" s="18"/>
      <c r="J26" s="4"/>
      <c r="K26" s="4"/>
      <c r="L26" s="4"/>
      <c r="M26" s="4"/>
      <c r="N26" s="4"/>
      <c r="O26" s="4"/>
    </row>
    <row r="27" spans="1:15">
      <c r="A27" s="6"/>
      <c r="B27" s="7"/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  <c r="H27" s="20" t="s">
        <v>6</v>
      </c>
      <c r="I27" s="20" t="s">
        <v>7</v>
      </c>
      <c r="J27" s="20" t="s">
        <v>8</v>
      </c>
      <c r="K27" s="20" t="s">
        <v>9</v>
      </c>
      <c r="L27" s="20" t="s">
        <v>10</v>
      </c>
      <c r="M27" s="20" t="s">
        <v>11</v>
      </c>
      <c r="N27" s="20" t="s">
        <v>12</v>
      </c>
    </row>
    <row r="28" spans="1:15" ht="25" customHeight="1">
      <c r="A28" s="51" t="s">
        <v>19</v>
      </c>
      <c r="B28" s="51"/>
      <c r="C28" s="21" t="s">
        <v>36</v>
      </c>
      <c r="D28" s="21" t="s">
        <v>36</v>
      </c>
      <c r="E28" s="21" t="s">
        <v>36</v>
      </c>
      <c r="F28" s="21" t="s">
        <v>36</v>
      </c>
      <c r="G28" s="21" t="s">
        <v>36</v>
      </c>
      <c r="H28" s="21" t="s">
        <v>36</v>
      </c>
      <c r="I28" s="29">
        <f>IF(I12-1&gt;1,1,I12-1)</f>
        <v>1</v>
      </c>
      <c r="J28" s="29">
        <f t="shared" ref="J28:N28" si="3">IF(J12-1&gt;1,1,J12-1)</f>
        <v>1</v>
      </c>
      <c r="K28" s="29">
        <f t="shared" si="3"/>
        <v>0</v>
      </c>
      <c r="L28" s="29">
        <f t="shared" si="3"/>
        <v>-0.19999999999999996</v>
      </c>
      <c r="M28" s="29">
        <f t="shared" si="3"/>
        <v>1</v>
      </c>
      <c r="N28" s="29">
        <f t="shared" si="3"/>
        <v>1</v>
      </c>
    </row>
    <row r="29" spans="1:15" ht="18" customHeight="1">
      <c r="A29" s="17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18" customHeight="1">
      <c r="A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2" spans="1:15">
      <c r="A32" t="s">
        <v>14</v>
      </c>
    </row>
    <row r="33" spans="1:16" ht="13.5" thickBot="1">
      <c r="A33" s="7"/>
      <c r="B33" s="12"/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30" t="s">
        <v>12</v>
      </c>
      <c r="O33" s="31" t="s">
        <v>25</v>
      </c>
    </row>
    <row r="34" spans="1:16" ht="27" customHeight="1" thickBot="1">
      <c r="A34" s="52" t="s">
        <v>29</v>
      </c>
      <c r="B34" s="52"/>
      <c r="C34" s="21" t="s">
        <v>36</v>
      </c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36</v>
      </c>
      <c r="I34" s="41">
        <f>IF(I23*I28/I12&lt;0,0,I23*I28/I12)</f>
        <v>199999.99999999997</v>
      </c>
      <c r="J34" s="41">
        <f>IF(J23*J28/J12&lt;0,0,J23*J28/J12)</f>
        <v>154545.45454545453</v>
      </c>
      <c r="K34" s="41">
        <f>IF(K23*K28/K12&lt;0,0,K23*K28/K12)</f>
        <v>0</v>
      </c>
      <c r="L34" s="41">
        <f t="shared" ref="L34:N34" si="4">IF(L23*L28/L12&lt;0,0,L23*L28/L12)</f>
        <v>0</v>
      </c>
      <c r="M34" s="41">
        <f t="shared" si="4"/>
        <v>200000</v>
      </c>
      <c r="N34" s="42">
        <f t="shared" si="4"/>
        <v>200000</v>
      </c>
      <c r="O34" s="32">
        <f>ROUNDDOWN(SUM(I34:N34),0)</f>
        <v>754545</v>
      </c>
      <c r="P34" s="13"/>
    </row>
    <row r="35" spans="1:16">
      <c r="A35" s="18" t="s">
        <v>30</v>
      </c>
      <c r="B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 t="s">
        <v>28</v>
      </c>
    </row>
    <row r="37" spans="1:16">
      <c r="A37" t="s">
        <v>23</v>
      </c>
    </row>
    <row r="38" spans="1:16">
      <c r="A38" s="6"/>
      <c r="B38" s="7"/>
      <c r="C38" s="20" t="s">
        <v>1</v>
      </c>
      <c r="D38" s="20" t="s">
        <v>2</v>
      </c>
      <c r="E38" s="20" t="s">
        <v>3</v>
      </c>
      <c r="F38" s="20" t="s">
        <v>4</v>
      </c>
      <c r="G38" s="20" t="s">
        <v>5</v>
      </c>
      <c r="H38" s="20" t="s">
        <v>6</v>
      </c>
      <c r="I38" s="20" t="s">
        <v>7</v>
      </c>
      <c r="J38" s="20" t="s">
        <v>8</v>
      </c>
      <c r="K38" s="20" t="s">
        <v>9</v>
      </c>
      <c r="L38" s="20" t="s">
        <v>10</v>
      </c>
      <c r="M38" s="20" t="s">
        <v>11</v>
      </c>
      <c r="N38" s="20" t="s">
        <v>12</v>
      </c>
      <c r="O38" s="33" t="s">
        <v>25</v>
      </c>
    </row>
    <row r="39" spans="1:16" ht="25" customHeight="1" thickBot="1">
      <c r="A39" s="51" t="s">
        <v>24</v>
      </c>
      <c r="B39" s="51"/>
      <c r="C39" s="21" t="s">
        <v>36</v>
      </c>
      <c r="D39" s="21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46">
        <v>20</v>
      </c>
      <c r="J39" s="46">
        <v>24</v>
      </c>
      <c r="K39" s="46">
        <v>20</v>
      </c>
      <c r="L39" s="46">
        <v>20</v>
      </c>
      <c r="M39" s="46">
        <v>20</v>
      </c>
      <c r="N39" s="46">
        <v>20</v>
      </c>
      <c r="O39" s="34">
        <f>SUM(I39:N39)</f>
        <v>124</v>
      </c>
    </row>
    <row r="40" spans="1:16" ht="25" customHeight="1" thickBot="1">
      <c r="A40" s="51" t="s">
        <v>26</v>
      </c>
      <c r="B40" s="51"/>
      <c r="C40" s="21" t="s">
        <v>36</v>
      </c>
      <c r="D40" s="21" t="s">
        <v>36</v>
      </c>
      <c r="E40" s="21" t="s">
        <v>36</v>
      </c>
      <c r="F40" s="21" t="s">
        <v>36</v>
      </c>
      <c r="G40" s="21" t="s">
        <v>36</v>
      </c>
      <c r="H40" s="21" t="s">
        <v>36</v>
      </c>
      <c r="I40" s="43">
        <f>IF(9825*I39*I28&lt;0,0,9825*I39*I28)</f>
        <v>196500</v>
      </c>
      <c r="J40" s="43">
        <f>IF(9825*J39*J28&lt;0,0,9825*J39*J28)</f>
        <v>235800</v>
      </c>
      <c r="K40" s="43">
        <f>IF(9825*K39*K28&lt;0,0,9825*K39*K28)</f>
        <v>0</v>
      </c>
      <c r="L40" s="43">
        <f t="shared" ref="L40:N40" si="5">IF(9825*L39*L28&lt;0,0,9825*L39*L28)</f>
        <v>0</v>
      </c>
      <c r="M40" s="43">
        <f t="shared" si="5"/>
        <v>196500</v>
      </c>
      <c r="N40" s="44">
        <f t="shared" si="5"/>
        <v>196500</v>
      </c>
      <c r="O40" s="32">
        <f>ROUNDDOWN(SUM(I40:N40),0)</f>
        <v>825300</v>
      </c>
    </row>
    <row r="41" spans="1:16" ht="18" customHeight="1">
      <c r="A41" s="19" t="s">
        <v>31</v>
      </c>
      <c r="B41" s="8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 t="s">
        <v>27</v>
      </c>
    </row>
    <row r="42" spans="1:16" ht="13.5" thickBot="1"/>
    <row r="43" spans="1:16">
      <c r="O43" s="35" t="s">
        <v>32</v>
      </c>
    </row>
    <row r="44" spans="1:16" ht="20.25" customHeight="1" thickBot="1">
      <c r="G44" s="19"/>
      <c r="O44" s="36">
        <f>MIN(O34,O40)</f>
        <v>754545</v>
      </c>
    </row>
    <row r="45" spans="1:16" ht="20.25" customHeight="1">
      <c r="N45" s="49" t="s">
        <v>33</v>
      </c>
      <c r="O45" s="50"/>
    </row>
    <row r="46" spans="1:16">
      <c r="O46" s="45" t="s">
        <v>38</v>
      </c>
    </row>
  </sheetData>
  <mergeCells count="21">
    <mergeCell ref="A19:B19"/>
    <mergeCell ref="C5:N5"/>
    <mergeCell ref="A6:B6"/>
    <mergeCell ref="A7:B7"/>
    <mergeCell ref="A8:B8"/>
    <mergeCell ref="A9:B9"/>
    <mergeCell ref="A10:B10"/>
    <mergeCell ref="A11:B11"/>
    <mergeCell ref="A12:B12"/>
    <mergeCell ref="C16:O16"/>
    <mergeCell ref="A17:B17"/>
    <mergeCell ref="A18:B18"/>
    <mergeCell ref="A39:B39"/>
    <mergeCell ref="A40:B40"/>
    <mergeCell ref="N45:O45"/>
    <mergeCell ref="A20:B20"/>
    <mergeCell ref="A21:B21"/>
    <mergeCell ref="A22:B22"/>
    <mergeCell ref="A23:B23"/>
    <mergeCell ref="A28:B28"/>
    <mergeCell ref="A34:B34"/>
  </mergeCells>
  <phoneticPr fontId="2"/>
  <conditionalFormatting sqref="K28">
    <cfRule type="cellIs" dxfId="20" priority="8" operator="lessThan">
      <formula>0</formula>
    </cfRule>
    <cfRule type="cellIs" dxfId="19" priority="10" operator="lessThan">
      <formula>0.001</formula>
    </cfRule>
    <cfRule type="cellIs" dxfId="18" priority="20" operator="equal">
      <formula>1</formula>
    </cfRule>
    <cfRule type="cellIs" dxfId="17" priority="21" operator="equal">
      <formula>1</formula>
    </cfRule>
    <cfRule type="cellIs" priority="22" operator="equal">
      <formula>1</formula>
    </cfRule>
  </conditionalFormatting>
  <conditionalFormatting sqref="I28:N28">
    <cfRule type="cellIs" dxfId="16" priority="3" operator="lessThan">
      <formula>1</formula>
    </cfRule>
    <cfRule type="cellIs" dxfId="15" priority="6" operator="lessThan">
      <formula>0</formula>
    </cfRule>
    <cfRule type="cellIs" dxfId="14" priority="7" operator="lessThan">
      <formula>0</formula>
    </cfRule>
    <cfRule type="cellIs" dxfId="13" priority="9" operator="lessThan">
      <formula>0.001</formula>
    </cfRule>
    <cfRule type="cellIs" dxfId="12" priority="16" operator="lessThan">
      <formula>0</formula>
    </cfRule>
    <cfRule type="cellIs" dxfId="11" priority="17" operator="equal">
      <formula>1</formula>
    </cfRule>
    <cfRule type="cellIs" dxfId="10" priority="19" operator="equal">
      <formula>1</formula>
    </cfRule>
  </conditionalFormatting>
  <conditionalFormatting sqref="I28">
    <cfRule type="cellIs" dxfId="9" priority="18" operator="equal">
      <formula>1</formula>
    </cfRule>
  </conditionalFormatting>
  <conditionalFormatting sqref="I34:N34">
    <cfRule type="cellIs" dxfId="8" priority="11" operator="equal">
      <formula>0</formula>
    </cfRule>
    <cfRule type="cellIs" dxfId="7" priority="14" operator="equal">
      <formula>0</formula>
    </cfRule>
    <cfRule type="cellIs" dxfId="6" priority="15" operator="lessThan">
      <formula>0</formula>
    </cfRule>
  </conditionalFormatting>
  <conditionalFormatting sqref="I40:N40">
    <cfRule type="cellIs" dxfId="5" priority="12" operator="equal">
      <formula>0</formula>
    </cfRule>
    <cfRule type="cellIs" dxfId="4" priority="13" operator="equal">
      <formula>0</formula>
    </cfRule>
  </conditionalFormatting>
  <conditionalFormatting sqref="I7:N11">
    <cfRule type="cellIs" dxfId="3" priority="4" operator="greaterThan">
      <formula>1.001</formula>
    </cfRule>
    <cfRule type="cellIs" dxfId="2" priority="5" operator="greaterThan">
      <formula>1.01</formula>
    </cfRule>
  </conditionalFormatting>
  <conditionalFormatting sqref="I12:N12">
    <cfRule type="cellIs" dxfId="1" priority="1" operator="lessThan">
      <formula>1.01</formula>
    </cfRule>
    <cfRule type="cellIs" dxfId="0" priority="2" operator="lessThan">
      <formula>1</formula>
    </cfRule>
  </conditionalFormatting>
  <dataValidations count="1">
    <dataValidation type="custom" allowBlank="1" showInputMessage="1" showErrorMessage="1" sqref="I7:N11 I39 I21 I34" xr:uid="{00000000-0002-0000-0100-000000000000}">
      <formula1>I7*100=INT(I7*100)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様式第３号（別紙）</vt:lpstr>
      <vt:lpstr>サンプル</vt:lpstr>
      <vt:lpstr>サンプル!Print_Area</vt:lpstr>
      <vt:lpstr>'様式第３号（別紙）'!Print_Area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PCK23X0447</cp:lastModifiedBy>
  <cp:lastPrinted>2023-11-24T07:20:45Z</cp:lastPrinted>
  <dcterms:created xsi:type="dcterms:W3CDTF">2018-12-07T01:18:05Z</dcterms:created>
  <dcterms:modified xsi:type="dcterms:W3CDTF">2024-08-06T01:29:13Z</dcterms:modified>
</cp:coreProperties>
</file>