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常用　管理班\事業所補助金関係\市川市指定生活介護事業所特別支援事業補助金（H30年度～）\R6\05.案内(実績報告)\01_起案\02.案内一式(社福用)\"/>
    </mc:Choice>
  </mc:AlternateContent>
  <xr:revisionPtr revIDLastSave="0" documentId="13_ncr:1_{4543EE73-A301-4C99-A584-D517E32F6E2E}" xr6:coauthVersionLast="47" xr6:coauthVersionMax="47" xr10:uidLastSave="{00000000-0000-0000-0000-000000000000}"/>
  <bookViews>
    <workbookView xWindow="-110" yWindow="-110" windowWidth="19420" windowHeight="10300" tabRatio="271" xr2:uid="{00000000-000D-0000-FFFF-FFFF00000000}"/>
  </bookViews>
  <sheets>
    <sheet name="様式第4号（別紙）" sheetId="4" r:id="rId1"/>
    <sheet name="サンプル" sheetId="5" state="hidden" r:id="rId2"/>
  </sheets>
  <definedNames>
    <definedName name="_xlnm.Print_Area" localSheetId="0">'様式第4号（別紙）'!$A$1:$O$47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4" l="1"/>
  <c r="O34" i="4"/>
  <c r="O18" i="4"/>
  <c r="O39" i="5" l="1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O21" i="5"/>
  <c r="O20" i="5"/>
  <c r="O19" i="5"/>
  <c r="O18" i="5"/>
  <c r="N12" i="5"/>
  <c r="N28" i="5" s="1"/>
  <c r="M12" i="5"/>
  <c r="M28" i="5" s="1"/>
  <c r="M40" i="5" s="1"/>
  <c r="L12" i="5"/>
  <c r="L28" i="5" s="1"/>
  <c r="L40" i="5" s="1"/>
  <c r="K12" i="5"/>
  <c r="K28" i="5" s="1"/>
  <c r="K34" i="5" s="1"/>
  <c r="J12" i="5"/>
  <c r="J28" i="5" s="1"/>
  <c r="I12" i="5"/>
  <c r="I28" i="5" s="1"/>
  <c r="I40" i="5" s="1"/>
  <c r="H12" i="5"/>
  <c r="H28" i="5" s="1"/>
  <c r="H40" i="5" s="1"/>
  <c r="G12" i="5"/>
  <c r="G28" i="5" s="1"/>
  <c r="F12" i="5"/>
  <c r="F28" i="5" s="1"/>
  <c r="E12" i="5"/>
  <c r="E28" i="5" s="1"/>
  <c r="E40" i="5" s="1"/>
  <c r="D12" i="5"/>
  <c r="D28" i="5" s="1"/>
  <c r="D40" i="5" s="1"/>
  <c r="C12" i="5"/>
  <c r="C28" i="5" s="1"/>
  <c r="C34" i="5" s="1"/>
  <c r="O39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O21" i="4"/>
  <c r="O20" i="4"/>
  <c r="O19" i="4"/>
  <c r="N12" i="4"/>
  <c r="M12" i="4"/>
  <c r="L12" i="4"/>
  <c r="K12" i="4"/>
  <c r="K28" i="4" s="1"/>
  <c r="J12" i="4"/>
  <c r="I12" i="4"/>
  <c r="H12" i="4"/>
  <c r="G12" i="4"/>
  <c r="G28" i="4" s="1"/>
  <c r="F12" i="4"/>
  <c r="E12" i="4"/>
  <c r="D12" i="4"/>
  <c r="C12" i="4"/>
  <c r="C28" i="4" s="1"/>
  <c r="H34" i="5" l="1"/>
  <c r="H28" i="4"/>
  <c r="H40" i="4" s="1"/>
  <c r="J28" i="4"/>
  <c r="J40" i="4" s="1"/>
  <c r="M28" i="4"/>
  <c r="M40" i="4" s="1"/>
  <c r="N28" i="4"/>
  <c r="N40" i="4" s="1"/>
  <c r="F28" i="4"/>
  <c r="F40" i="4" s="1"/>
  <c r="I34" i="4"/>
  <c r="I28" i="4"/>
  <c r="O23" i="5"/>
  <c r="L34" i="5"/>
  <c r="L28" i="4"/>
  <c r="L40" i="4" s="1"/>
  <c r="G34" i="5"/>
  <c r="D34" i="5"/>
  <c r="D28" i="4"/>
  <c r="D34" i="4" s="1"/>
  <c r="E28" i="4"/>
  <c r="E34" i="4" s="1"/>
  <c r="F34" i="5"/>
  <c r="F40" i="5"/>
  <c r="J34" i="5"/>
  <c r="J40" i="5"/>
  <c r="N34" i="5"/>
  <c r="N40" i="5"/>
  <c r="E34" i="5"/>
  <c r="I34" i="5"/>
  <c r="M34" i="5"/>
  <c r="C40" i="5"/>
  <c r="G40" i="5"/>
  <c r="K40" i="5"/>
  <c r="O23" i="4"/>
  <c r="C34" i="4"/>
  <c r="C40" i="4"/>
  <c r="G34" i="4"/>
  <c r="G40" i="4"/>
  <c r="K40" i="4"/>
  <c r="K34" i="4"/>
  <c r="J34" i="4"/>
  <c r="N34" i="4"/>
  <c r="I40" i="4"/>
  <c r="E40" i="4" l="1"/>
  <c r="F34" i="4"/>
  <c r="L34" i="4"/>
  <c r="D40" i="4"/>
  <c r="M34" i="4"/>
  <c r="H34" i="4"/>
  <c r="O34" i="5"/>
  <c r="O40" i="5"/>
  <c r="O44" i="5" s="1"/>
  <c r="O44" i="4" l="1"/>
</calcChain>
</file>

<file path=xl/sharedStrings.xml><?xml version="1.0" encoding="utf-8"?>
<sst xmlns="http://schemas.openxmlformats.org/spreadsheetml/2006/main" count="181" uniqueCount="47">
  <si>
    <t>１　看護師の数及び人件費</t>
    <rPh sb="2" eb="5">
      <t>カンゴシ</t>
    </rPh>
    <rPh sb="6" eb="7">
      <t>カズ</t>
    </rPh>
    <rPh sb="7" eb="8">
      <t>オヨ</t>
    </rPh>
    <rPh sb="9" eb="12">
      <t>ジンケンヒ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</si>
  <si>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</si>
  <si>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</si>
  <si>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</si>
  <si>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</si>
  <si>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</si>
  <si>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</si>
  <si>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</si>
  <si>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</si>
  <si>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</si>
  <si>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</si>
  <si>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</si>
  <si>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</si>
  <si>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常勤換算方法により算出した看護師の数</t>
    <rPh sb="0" eb="2">
      <t>ジョウキン</t>
    </rPh>
    <rPh sb="2" eb="4">
      <t>カンサン</t>
    </rPh>
    <rPh sb="4" eb="6">
      <t>ホウホウ</t>
    </rPh>
    <rPh sb="9" eb="11">
      <t>サンシュツ</t>
    </rPh>
    <rPh sb="13" eb="16">
      <t>カンゴシ</t>
    </rPh>
    <rPh sb="17" eb="18">
      <t>カズ</t>
    </rPh>
    <phoneticPr fontId="2"/>
  </si>
  <si>
    <t>※　常勤換算方法により算出した数に小数点以下１位未満の端数あるときは、これを切り捨てた数とする。（毎月1日の看護師の数とする。）</t>
    <rPh sb="49" eb="51">
      <t>マイツキ</t>
    </rPh>
    <rPh sb="52" eb="53">
      <t>ニチ</t>
    </rPh>
    <rPh sb="54" eb="57">
      <t>カンゴシ</t>
    </rPh>
    <rPh sb="58" eb="59">
      <t>カズ</t>
    </rPh>
    <phoneticPr fontId="2"/>
  </si>
  <si>
    <t>２　補助対象数値等</t>
    <rPh sb="2" eb="4">
      <t>ホジョ</t>
    </rPh>
    <rPh sb="4" eb="6">
      <t>タイショウ</t>
    </rPh>
    <rPh sb="6" eb="8">
      <t>スウチ</t>
    </rPh>
    <rPh sb="8" eb="9">
      <t>トウ</t>
    </rPh>
    <phoneticPr fontId="2"/>
  </si>
  <si>
    <t>看護師の氏名</t>
    <phoneticPr fontId="2"/>
  </si>
  <si>
    <t>補助対象数値</t>
    <rPh sb="0" eb="2">
      <t>ホジョ</t>
    </rPh>
    <rPh sb="2" eb="4">
      <t>タイショウ</t>
    </rPh>
    <rPh sb="4" eb="6">
      <t>スウチ</t>
    </rPh>
    <phoneticPr fontId="2"/>
  </si>
  <si>
    <t>看護師の人件費の額</t>
    <rPh sb="0" eb="3">
      <t>カンゴシ</t>
    </rPh>
    <rPh sb="4" eb="7">
      <t>ジンケンヒ</t>
    </rPh>
    <rPh sb="8" eb="9">
      <t>ガク</t>
    </rPh>
    <phoneticPr fontId="2"/>
  </si>
  <si>
    <t>※　補助対象数値は、常勤換算方法により算出した看護師の合計数（上記Ａ）から２を控除した数とし、１を超えるときは１とすること。</t>
    <rPh sb="2" eb="4">
      <t>ホジョ</t>
    </rPh>
    <rPh sb="4" eb="6">
      <t>タイショウ</t>
    </rPh>
    <rPh sb="6" eb="8">
      <t>スウチ</t>
    </rPh>
    <phoneticPr fontId="2"/>
  </si>
  <si>
    <t>開所日数</t>
    <rPh sb="0" eb="2">
      <t>カイショ</t>
    </rPh>
    <rPh sb="2" eb="4">
      <t>ニッスウ</t>
    </rPh>
    <phoneticPr fontId="2"/>
  </si>
  <si>
    <t>年間の合計額</t>
    <rPh sb="0" eb="2">
      <t>ネンカン</t>
    </rPh>
    <rPh sb="3" eb="5">
      <t>ゴウケイ</t>
    </rPh>
    <rPh sb="5" eb="6">
      <t>ガク</t>
    </rPh>
    <phoneticPr fontId="2"/>
  </si>
  <si>
    <t>開所日数相当額</t>
    <rPh sb="0" eb="2">
      <t>カイショ</t>
    </rPh>
    <rPh sb="2" eb="4">
      <t>ニッスウ</t>
    </rPh>
    <rPh sb="4" eb="6">
      <t>ソウトウ</t>
    </rPh>
    <rPh sb="6" eb="7">
      <t>ガク</t>
    </rPh>
    <phoneticPr fontId="2"/>
  </si>
  <si>
    <t>（Ｄ）</t>
    <phoneticPr fontId="2"/>
  </si>
  <si>
    <t>（Ｃ）</t>
    <phoneticPr fontId="2"/>
  </si>
  <si>
    <t>様式第２号（別紙）　交付申請額計算書（内訳）</t>
    <rPh sb="0" eb="2">
      <t>ヨウシキ</t>
    </rPh>
    <rPh sb="2" eb="3">
      <t>ダイ</t>
    </rPh>
    <rPh sb="4" eb="5">
      <t>ゴウ</t>
    </rPh>
    <rPh sb="6" eb="8">
      <t>ベッシ</t>
    </rPh>
    <rPh sb="10" eb="12">
      <t>コウフ</t>
    </rPh>
    <rPh sb="12" eb="14">
      <t>シンセイ</t>
    </rPh>
    <rPh sb="14" eb="15">
      <t>ガク</t>
    </rPh>
    <rPh sb="15" eb="18">
      <t>ケイサンショ</t>
    </rPh>
    <rPh sb="19" eb="21">
      <t>ウチワケ</t>
    </rPh>
    <phoneticPr fontId="2"/>
  </si>
  <si>
    <t>補助対象数値当たりの人件費の額</t>
    <phoneticPr fontId="2"/>
  </si>
  <si>
    <t>※　開所日数相当額は、９,８２５円　×　補助対象数値⑴　×　開所日数（見込）　とする。</t>
    <rPh sb="2" eb="4">
      <t>カイショ</t>
    </rPh>
    <rPh sb="4" eb="6">
      <t>ニッスウ</t>
    </rPh>
    <rPh sb="6" eb="8">
      <t>ソウトウ</t>
    </rPh>
    <rPh sb="8" eb="9">
      <t>ガク</t>
    </rPh>
    <phoneticPr fontId="2"/>
  </si>
  <si>
    <t>補助金の申請額</t>
    <rPh sb="0" eb="3">
      <t>ホジョキン</t>
    </rPh>
    <rPh sb="4" eb="6">
      <t>シンセイ</t>
    </rPh>
    <rPh sb="6" eb="7">
      <t>ガク</t>
    </rPh>
    <phoneticPr fontId="2"/>
  </si>
  <si>
    <t>（Ｃ）と（D）のうち少ない方の額</t>
    <rPh sb="10" eb="11">
      <t>スク</t>
    </rPh>
    <rPh sb="13" eb="14">
      <t>ホウ</t>
    </rPh>
    <rPh sb="15" eb="16">
      <t>ガク</t>
    </rPh>
    <phoneticPr fontId="2"/>
  </si>
  <si>
    <t xml:space="preserve"> （１）常勤換算方法により算出した看護師の数</t>
    <rPh sb="4" eb="6">
      <t>ジョウキン</t>
    </rPh>
    <rPh sb="6" eb="8">
      <t>カンサン</t>
    </rPh>
    <rPh sb="8" eb="10">
      <t>ホウホウ</t>
    </rPh>
    <rPh sb="13" eb="15">
      <t>サンシュツ</t>
    </rPh>
    <rPh sb="17" eb="20">
      <t>カンゴシ</t>
    </rPh>
    <rPh sb="21" eb="22">
      <t>カズ</t>
    </rPh>
    <phoneticPr fontId="2"/>
  </si>
  <si>
    <t xml:space="preserve"> （２）看護師の人件費の見込額 </t>
    <rPh sb="4" eb="7">
      <t>カンゴシ</t>
    </rPh>
    <rPh sb="8" eb="11">
      <t>ジンケンヒ</t>
    </rPh>
    <rPh sb="12" eb="14">
      <t>ミコミ</t>
    </rPh>
    <rPh sb="14" eb="15">
      <t>ガク</t>
    </rPh>
    <phoneticPr fontId="2"/>
  </si>
  <si>
    <t xml:space="preserve"> （１）補助対象数値</t>
    <rPh sb="4" eb="6">
      <t>ホジョ</t>
    </rPh>
    <rPh sb="6" eb="8">
      <t>タイショウ</t>
    </rPh>
    <rPh sb="8" eb="10">
      <t>スウチ</t>
    </rPh>
    <phoneticPr fontId="2"/>
  </si>
  <si>
    <t xml:space="preserve"> （２）補助対象数値当たりの人件費の額</t>
    <rPh sb="4" eb="6">
      <t>ホジョ</t>
    </rPh>
    <rPh sb="6" eb="8">
      <t>タイショウ</t>
    </rPh>
    <rPh sb="8" eb="10">
      <t>スウチ</t>
    </rPh>
    <rPh sb="10" eb="11">
      <t>ア</t>
    </rPh>
    <rPh sb="14" eb="17">
      <t>ジンケンヒ</t>
    </rPh>
    <rPh sb="18" eb="19">
      <t>ガク</t>
    </rPh>
    <phoneticPr fontId="2"/>
  </si>
  <si>
    <t xml:space="preserve"> （３）開所日数相当額</t>
    <rPh sb="4" eb="6">
      <t>カイショ</t>
    </rPh>
    <rPh sb="6" eb="8">
      <t>ニッスウ</t>
    </rPh>
    <rPh sb="8" eb="10">
      <t>ソウトウ</t>
    </rPh>
    <rPh sb="10" eb="11">
      <t>ガク</t>
    </rPh>
    <phoneticPr fontId="2"/>
  </si>
  <si>
    <t>計　（Ａ）</t>
    <rPh sb="0" eb="1">
      <t>ケイ</t>
    </rPh>
    <phoneticPr fontId="2"/>
  </si>
  <si>
    <t>計 （B）</t>
    <rPh sb="0" eb="1">
      <t>ケイ</t>
    </rPh>
    <phoneticPr fontId="2"/>
  </si>
  <si>
    <t>（様式第２号の補助金の申請額と一致）</t>
    <rPh sb="1" eb="3">
      <t>ヨウシキ</t>
    </rPh>
    <rPh sb="3" eb="4">
      <t>ダイ</t>
    </rPh>
    <rPh sb="5" eb="6">
      <t>ゴウ</t>
    </rPh>
    <rPh sb="7" eb="10">
      <t>ホジョキン</t>
    </rPh>
    <rPh sb="11" eb="13">
      <t>シンセイ</t>
    </rPh>
    <rPh sb="13" eb="14">
      <t>ガク</t>
    </rPh>
    <rPh sb="15" eb="17">
      <t>イッチ</t>
    </rPh>
    <phoneticPr fontId="2"/>
  </si>
  <si>
    <t>※黄色のセルのみ、入力してください。</t>
    <rPh sb="1" eb="3">
      <t>キイロ</t>
    </rPh>
    <rPh sb="9" eb="11">
      <t>ニュウリョク</t>
    </rPh>
    <phoneticPr fontId="2"/>
  </si>
  <si>
    <t>※　補助対象数値当たりの人件費の額は、看護師の人件費の見込額（上記Ｂ）×補助対象数値⑴÷看護師数（上記Ａ）　とする。</t>
    <phoneticPr fontId="2"/>
  </si>
  <si>
    <t>様式第4号（別紙）　実績報告額計算書（内訳）</t>
    <rPh sb="0" eb="2">
      <t>ヨウシキ</t>
    </rPh>
    <rPh sb="2" eb="3">
      <t>ダイ</t>
    </rPh>
    <rPh sb="4" eb="5">
      <t>ゴウ</t>
    </rPh>
    <rPh sb="6" eb="8">
      <t>ベッシ</t>
    </rPh>
    <rPh sb="10" eb="12">
      <t>ジッセキ</t>
    </rPh>
    <rPh sb="12" eb="14">
      <t>ホウコク</t>
    </rPh>
    <rPh sb="14" eb="15">
      <t>ガク</t>
    </rPh>
    <rPh sb="15" eb="18">
      <t>ケイサンショ</t>
    </rPh>
    <rPh sb="19" eb="21">
      <t>ウチワケ</t>
    </rPh>
    <phoneticPr fontId="2"/>
  </si>
  <si>
    <t>補助金の実績報告額</t>
    <rPh sb="0" eb="3">
      <t>ホジョキン</t>
    </rPh>
    <rPh sb="4" eb="6">
      <t>ジッセキ</t>
    </rPh>
    <rPh sb="6" eb="8">
      <t>ホウコク</t>
    </rPh>
    <rPh sb="8" eb="9">
      <t>ガク</t>
    </rPh>
    <phoneticPr fontId="2"/>
  </si>
  <si>
    <t>（補助金の実績報告額と一致）</t>
    <rPh sb="1" eb="4">
      <t>ホジョキン</t>
    </rPh>
    <rPh sb="5" eb="7">
      <t>ジッセキ</t>
    </rPh>
    <rPh sb="7" eb="9">
      <t>ホウコク</t>
    </rPh>
    <rPh sb="9" eb="10">
      <t>ガク</t>
    </rPh>
    <rPh sb="11" eb="13">
      <t>イッチ</t>
    </rPh>
    <phoneticPr fontId="2"/>
  </si>
  <si>
    <t>※　開所日数相当額は、９,８２５円　×　補助対象数値⑴　×　開所日数とする。</t>
    <rPh sb="2" eb="4">
      <t>カイショ</t>
    </rPh>
    <rPh sb="4" eb="6">
      <t>ニッスウ</t>
    </rPh>
    <rPh sb="6" eb="8">
      <t>ソウトウ</t>
    </rPh>
    <rPh sb="8" eb="9">
      <t>ガク</t>
    </rPh>
    <phoneticPr fontId="2"/>
  </si>
  <si>
    <t xml:space="preserve"> （２）看護師の人件費</t>
    <rPh sb="4" eb="7">
      <t>カンゴシ</t>
    </rPh>
    <rPh sb="8" eb="11">
      <t>ジンケンヒ</t>
    </rPh>
    <phoneticPr fontId="2"/>
  </si>
  <si>
    <t>※　補助対象数値当たりの人件費の額は、看護師の人件費（上記Ｂ）×補助対象数値⑴÷看護師数（上記Ａ）　とする。</t>
    <phoneticPr fontId="2"/>
  </si>
  <si>
    <t>※　補助対象数値は、常勤換算方法により算出した看護師の合計数（上記Ａ）から１を控除した数とし、１を超えるときは１とすること。</t>
    <rPh sb="2" eb="4">
      <t>ホジョ</t>
    </rPh>
    <rPh sb="4" eb="6">
      <t>タイショウ</t>
    </rPh>
    <rPh sb="6" eb="8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</si>
</sst>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_);[Red]\(#,##0.0\)"/>
    <numFmt numFmtId="178" formatCode="#,##0.0_ "/>
    <numFmt numFmtId="179" formatCode="#,##0_ ;[Red]\-#,##0\ "/>
    <numFmt numFmtId="180" formatCode="#,##0_);[Red]\(#,##0\)"/>
    <numFmt numFmtId="181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0" fillId="0" borderId="6" xfId="1" applyFont="1" applyFill="1" applyBorder="1" applyAlignment="1">
      <alignment horizontal="right" vertical="center" shrinkToFit="1"/>
    </xf>
    <xf numFmtId="38" fontId="0" fillId="0" borderId="15" xfId="1" applyFont="1" applyFill="1" applyBorder="1" applyAlignment="1">
      <alignment horizontal="right" vertical="center" shrinkToFit="1"/>
    </xf>
    <xf numFmtId="176" fontId="0" fillId="0" borderId="3" xfId="1" applyNumberFormat="1" applyFont="1" applyBorder="1" applyAlignment="1">
      <alignment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177" fontId="3" fillId="2" borderId="11" xfId="0" applyNumberFormat="1" applyFont="1" applyFill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38" fontId="3" fillId="2" borderId="10" xfId="0" applyNumberFormat="1" applyFont="1" applyFill="1" applyBorder="1" applyAlignment="1">
      <alignment horizontal="center" vertical="center" shrinkToFit="1"/>
    </xf>
    <xf numFmtId="178" fontId="0" fillId="3" borderId="16" xfId="0" applyNumberForma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4" borderId="1" xfId="1" applyNumberFormat="1" applyFont="1" applyFill="1" applyBorder="1" applyAlignment="1">
      <alignment vertical="center" shrinkToFit="1"/>
    </xf>
    <xf numFmtId="179" fontId="0" fillId="4" borderId="4" xfId="1" applyNumberFormat="1" applyFont="1" applyFill="1" applyBorder="1" applyAlignment="1">
      <alignment vertical="center" shrinkToFit="1"/>
    </xf>
    <xf numFmtId="179" fontId="0" fillId="4" borderId="14" xfId="1" applyNumberFormat="1" applyFont="1" applyFill="1" applyBorder="1" applyAlignment="1">
      <alignment vertical="center" shrinkToFit="1"/>
    </xf>
    <xf numFmtId="179" fontId="0" fillId="4" borderId="12" xfId="1" applyNumberFormat="1" applyFont="1" applyFill="1" applyBorder="1" applyAlignment="1">
      <alignment vertical="center" shrinkToFit="1"/>
    </xf>
    <xf numFmtId="180" fontId="0" fillId="5" borderId="16" xfId="1" applyNumberFormat="1" applyFont="1" applyFill="1" applyBorder="1" applyAlignment="1">
      <alignment vertical="center" shrinkToFit="1"/>
    </xf>
    <xf numFmtId="180" fontId="0" fillId="5" borderId="18" xfId="1" applyNumberFormat="1" applyFont="1" applyFill="1" applyBorder="1" applyAlignment="1">
      <alignment vertical="center" shrinkToFit="1"/>
    </xf>
    <xf numFmtId="180" fontId="3" fillId="2" borderId="17" xfId="1" applyNumberFormat="1" applyFont="1" applyFill="1" applyBorder="1" applyAlignment="1">
      <alignment vertical="center" shrinkToFit="1"/>
    </xf>
    <xf numFmtId="180" fontId="0" fillId="0" borderId="1" xfId="0" applyNumberFormat="1" applyBorder="1" applyAlignment="1">
      <alignment horizontal="right" vertical="center" shrinkToFit="1"/>
    </xf>
    <xf numFmtId="180" fontId="3" fillId="2" borderId="11" xfId="0" applyNumberFormat="1" applyFont="1" applyFill="1" applyBorder="1">
      <alignment vertical="center"/>
    </xf>
    <xf numFmtId="179" fontId="0" fillId="0" borderId="3" xfId="1" applyNumberFormat="1" applyFont="1" applyBorder="1" applyAlignment="1">
      <alignment vertical="center" shrinkToFit="1"/>
    </xf>
    <xf numFmtId="0" fontId="0" fillId="4" borderId="1" xfId="0" applyNumberForma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4" borderId="0" xfId="0" applyFill="1">
      <alignment vertical="center"/>
    </xf>
    <xf numFmtId="181" fontId="0" fillId="4" borderId="1" xfId="0" applyNumberFormat="1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numFmt numFmtId="183" formatCode="0_ "/>
    </dxf>
    <dxf>
      <numFmt numFmtId="181" formatCode="0.0_ "/>
    </dxf>
    <dxf>
      <numFmt numFmtId="183" formatCode="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#,##0_ "/>
    </dxf>
    <dxf>
      <numFmt numFmtId="183" formatCode="0_ "/>
    </dxf>
    <dxf>
      <numFmt numFmtId="181" formatCode="0.0_ "/>
    </dxf>
    <dxf>
      <numFmt numFmtId="183" formatCode="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17" workbookViewId="0">
      <selection activeCell="A30" sqref="A30"/>
    </sheetView>
  </sheetViews>
  <sheetFormatPr defaultRowHeight="13" x14ac:dyDescent="0.2"/>
  <cols>
    <col min="1" max="2" width="9" customWidth="1"/>
    <col min="3" max="3" width="9.7265625" customWidth="1"/>
    <col min="15" max="15" width="14.90625" customWidth="1"/>
  </cols>
  <sheetData>
    <row r="1" spans="1:19" x14ac:dyDescent="0.2">
      <c r="A1" s="22" t="s">
        <v>40</v>
      </c>
    </row>
    <row r="3" spans="1:19" x14ac:dyDescent="0.2">
      <c r="A3" s="22" t="s">
        <v>0</v>
      </c>
    </row>
    <row r="4" spans="1:19" x14ac:dyDescent="0.2">
      <c r="A4" t="s">
        <v>30</v>
      </c>
    </row>
    <row r="5" spans="1:19" ht="20.149999999999999" customHeight="1" x14ac:dyDescent="0.2">
      <c r="C5" s="55" t="s">
        <v>13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  <c r="P5" s="51" t="s">
        <v>38</v>
      </c>
      <c r="Q5" s="51"/>
      <c r="R5" s="51"/>
      <c r="S5" s="51"/>
    </row>
    <row r="6" spans="1:19" ht="20.149999999999999" customHeight="1" x14ac:dyDescent="0.2">
      <c r="A6" s="55" t="s">
        <v>16</v>
      </c>
      <c r="B6" s="57"/>
      <c r="C6" s="37" t="s">
        <v>1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8</v>
      </c>
      <c r="K6" s="37" t="s">
        <v>9</v>
      </c>
      <c r="L6" s="37" t="s">
        <v>10</v>
      </c>
      <c r="M6" s="37" t="s">
        <v>11</v>
      </c>
      <c r="N6" s="37" t="s">
        <v>12</v>
      </c>
    </row>
    <row r="7" spans="1:19" ht="18" customHeight="1" x14ac:dyDescent="0.2">
      <c r="A7" s="53"/>
      <c r="B7" s="54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9" ht="18" customHeight="1" x14ac:dyDescent="0.2">
      <c r="A8" s="53"/>
      <c r="B8" s="54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9" ht="18" customHeight="1" x14ac:dyDescent="0.2">
      <c r="A9" s="53"/>
      <c r="B9" s="54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9" ht="18" customHeight="1" x14ac:dyDescent="0.2">
      <c r="A10" s="53"/>
      <c r="B10" s="54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9" ht="18" customHeight="1" thickBot="1" x14ac:dyDescent="0.25">
      <c r="A11" s="58"/>
      <c r="B11" s="59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9" ht="20.149999999999999" customHeight="1" thickTop="1" x14ac:dyDescent="0.2">
      <c r="A12" s="60" t="s">
        <v>35</v>
      </c>
      <c r="B12" s="60"/>
      <c r="C12" s="36">
        <f>ROUNDDOWN(SUM(C7:C11),1)</f>
        <v>0</v>
      </c>
      <c r="D12" s="36">
        <f t="shared" ref="D12:N12" si="0">ROUNDDOWN(SUM(D7:D11),1)</f>
        <v>0</v>
      </c>
      <c r="E12" s="36">
        <f t="shared" si="0"/>
        <v>0</v>
      </c>
      <c r="F12" s="36">
        <f t="shared" si="0"/>
        <v>0</v>
      </c>
      <c r="G12" s="36">
        <f t="shared" si="0"/>
        <v>0</v>
      </c>
      <c r="H12" s="36">
        <f t="shared" si="0"/>
        <v>0</v>
      </c>
      <c r="I12" s="36">
        <f t="shared" si="0"/>
        <v>0</v>
      </c>
      <c r="J12" s="36">
        <f t="shared" si="0"/>
        <v>0</v>
      </c>
      <c r="K12" s="36">
        <f t="shared" si="0"/>
        <v>0</v>
      </c>
      <c r="L12" s="36">
        <f t="shared" si="0"/>
        <v>0</v>
      </c>
      <c r="M12" s="36">
        <f t="shared" si="0"/>
        <v>0</v>
      </c>
      <c r="N12" s="36">
        <f t="shared" si="0"/>
        <v>0</v>
      </c>
    </row>
    <row r="13" spans="1:19" x14ac:dyDescent="0.2">
      <c r="A13" s="25" t="s">
        <v>14</v>
      </c>
      <c r="B13" s="2"/>
    </row>
    <row r="14" spans="1:19" x14ac:dyDescent="0.2">
      <c r="A14" s="2"/>
      <c r="B14" s="2"/>
    </row>
    <row r="15" spans="1:19" x14ac:dyDescent="0.2">
      <c r="A15" t="s">
        <v>44</v>
      </c>
      <c r="B15" s="3"/>
    </row>
    <row r="16" spans="1:19" ht="20.149999999999999" customHeight="1" x14ac:dyDescent="0.2">
      <c r="C16" s="61" t="s">
        <v>18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ht="20.149999999999999" customHeight="1" x14ac:dyDescent="0.2">
      <c r="A17" s="55" t="s">
        <v>16</v>
      </c>
      <c r="B17" s="57"/>
      <c r="C17" s="37" t="s">
        <v>1</v>
      </c>
      <c r="D17" s="37" t="s">
        <v>2</v>
      </c>
      <c r="E17" s="37" t="s">
        <v>3</v>
      </c>
      <c r="F17" s="37" t="s">
        <v>4</v>
      </c>
      <c r="G17" s="37" t="s">
        <v>5</v>
      </c>
      <c r="H17" s="37" t="s">
        <v>6</v>
      </c>
      <c r="I17" s="37" t="s">
        <v>7</v>
      </c>
      <c r="J17" s="37" t="s">
        <v>8</v>
      </c>
      <c r="K17" s="37" t="s">
        <v>9</v>
      </c>
      <c r="L17" s="37" t="s">
        <v>10</v>
      </c>
      <c r="M17" s="37" t="s">
        <v>11</v>
      </c>
      <c r="N17" s="38" t="s">
        <v>12</v>
      </c>
      <c r="O17" s="7" t="s">
        <v>21</v>
      </c>
    </row>
    <row r="18" spans="1:15" ht="18" customHeight="1" x14ac:dyDescent="0.2">
      <c r="A18" s="53"/>
      <c r="B18" s="54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8">
        <f>SUM(C18:N18)</f>
        <v>0</v>
      </c>
    </row>
    <row r="19" spans="1:15" ht="18" customHeight="1" x14ac:dyDescent="0.2">
      <c r="A19" s="53"/>
      <c r="B19" s="5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8">
        <f>SUM(C19:N19)</f>
        <v>0</v>
      </c>
    </row>
    <row r="20" spans="1:15" ht="18" customHeight="1" x14ac:dyDescent="0.2">
      <c r="A20" s="53"/>
      <c r="B20" s="54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8">
        <f>SUM(C20:N20)</f>
        <v>0</v>
      </c>
    </row>
    <row r="21" spans="1:15" ht="18" customHeight="1" x14ac:dyDescent="0.2">
      <c r="A21" s="53"/>
      <c r="B21" s="54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8">
        <f>SUM(C21:N21)</f>
        <v>0</v>
      </c>
    </row>
    <row r="22" spans="1:15" ht="18" customHeight="1" thickBot="1" x14ac:dyDescent="0.25">
      <c r="A22" s="58"/>
      <c r="B22" s="5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9">
        <f>SUM(C22:N22)</f>
        <v>0</v>
      </c>
    </row>
    <row r="23" spans="1:15" ht="25" customHeight="1" thickTop="1" x14ac:dyDescent="0.2">
      <c r="A23" s="62" t="s">
        <v>36</v>
      </c>
      <c r="B23" s="62"/>
      <c r="C23" s="43">
        <f t="shared" ref="C23:N23" si="1">SUM(C18:C22)</f>
        <v>0</v>
      </c>
      <c r="D23" s="43">
        <f t="shared" si="1"/>
        <v>0</v>
      </c>
      <c r="E23" s="43">
        <f t="shared" si="1"/>
        <v>0</v>
      </c>
      <c r="F23" s="43">
        <f t="shared" si="1"/>
        <v>0</v>
      </c>
      <c r="G23" s="43">
        <f t="shared" si="1"/>
        <v>0</v>
      </c>
      <c r="H23" s="43">
        <f t="shared" si="1"/>
        <v>0</v>
      </c>
      <c r="I23" s="43">
        <f t="shared" si="1"/>
        <v>0</v>
      </c>
      <c r="J23" s="43">
        <f t="shared" si="1"/>
        <v>0</v>
      </c>
      <c r="K23" s="43">
        <f t="shared" si="1"/>
        <v>0</v>
      </c>
      <c r="L23" s="43">
        <f t="shared" si="1"/>
        <v>0</v>
      </c>
      <c r="M23" s="43">
        <f t="shared" si="1"/>
        <v>0</v>
      </c>
      <c r="N23" s="44">
        <f t="shared" si="1"/>
        <v>0</v>
      </c>
      <c r="O23" s="45">
        <f>SUM(O18:O22)</f>
        <v>0</v>
      </c>
    </row>
    <row r="24" spans="1:15" ht="16.5" customHeight="1" x14ac:dyDescent="0.2">
      <c r="A24" s="5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7"/>
    </row>
    <row r="25" spans="1:15" ht="20.149999999999999" customHeight="1" x14ac:dyDescent="0.2">
      <c r="A25" s="26" t="s">
        <v>15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8" customHeight="1" x14ac:dyDescent="0.2">
      <c r="A26" s="8" t="s">
        <v>32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5" customHeight="1" x14ac:dyDescent="0.2">
      <c r="A27" s="9"/>
      <c r="B27" s="10"/>
      <c r="C27" s="37" t="s">
        <v>1</v>
      </c>
      <c r="D27" s="37" t="s">
        <v>2</v>
      </c>
      <c r="E27" s="37" t="s">
        <v>3</v>
      </c>
      <c r="F27" s="37" t="s">
        <v>4</v>
      </c>
      <c r="G27" s="37" t="s">
        <v>5</v>
      </c>
      <c r="H27" s="37" t="s">
        <v>6</v>
      </c>
      <c r="I27" s="37" t="s">
        <v>7</v>
      </c>
      <c r="J27" s="37" t="s">
        <v>8</v>
      </c>
      <c r="K27" s="37" t="s">
        <v>9</v>
      </c>
      <c r="L27" s="37" t="s">
        <v>10</v>
      </c>
      <c r="M27" s="37" t="s">
        <v>11</v>
      </c>
      <c r="N27" s="37" t="s">
        <v>12</v>
      </c>
    </row>
    <row r="28" spans="1:15" ht="20.149999999999999" customHeight="1" x14ac:dyDescent="0.2">
      <c r="A28" s="61" t="s">
        <v>17</v>
      </c>
      <c r="B28" s="61"/>
      <c r="C28" s="30">
        <f>IF(C12-1&gt;1,1,C12-1)</f>
        <v>-1</v>
      </c>
      <c r="D28" s="30">
        <f t="shared" ref="D28:N28" si="2">IF(D12-1&gt;1,1,D12-1)</f>
        <v>-1</v>
      </c>
      <c r="E28" s="30">
        <f t="shared" si="2"/>
        <v>-1</v>
      </c>
      <c r="F28" s="30">
        <f t="shared" si="2"/>
        <v>-1</v>
      </c>
      <c r="G28" s="30">
        <f t="shared" si="2"/>
        <v>-1</v>
      </c>
      <c r="H28" s="30">
        <f t="shared" si="2"/>
        <v>-1</v>
      </c>
      <c r="I28" s="30">
        <f t="shared" si="2"/>
        <v>-1</v>
      </c>
      <c r="J28" s="30">
        <f t="shared" si="2"/>
        <v>-1</v>
      </c>
      <c r="K28" s="30">
        <f t="shared" si="2"/>
        <v>-1</v>
      </c>
      <c r="L28" s="30">
        <f t="shared" si="2"/>
        <v>-1</v>
      </c>
      <c r="M28" s="30">
        <f t="shared" si="2"/>
        <v>-1</v>
      </c>
      <c r="N28" s="30">
        <f t="shared" si="2"/>
        <v>-1</v>
      </c>
    </row>
    <row r="29" spans="1:15" ht="18" customHeight="1" x14ac:dyDescent="0.2">
      <c r="A29" s="23" t="s">
        <v>46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5" ht="18" customHeight="1" x14ac:dyDescent="0.2">
      <c r="A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2" spans="1:15" x14ac:dyDescent="0.2">
      <c r="A32" t="s">
        <v>33</v>
      </c>
    </row>
    <row r="33" spans="1:16" ht="13.5" thickBot="1" x14ac:dyDescent="0.25">
      <c r="A33" s="10"/>
      <c r="B33" s="15"/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  <c r="L33" s="1" t="s">
        <v>10</v>
      </c>
      <c r="M33" s="1" t="s">
        <v>11</v>
      </c>
      <c r="N33" s="1" t="s">
        <v>12</v>
      </c>
      <c r="O33" s="18" t="s">
        <v>21</v>
      </c>
    </row>
    <row r="34" spans="1:16" ht="25" customHeight="1" thickBot="1" x14ac:dyDescent="0.25">
      <c r="A34" s="63" t="s">
        <v>26</v>
      </c>
      <c r="B34" s="63"/>
      <c r="C34" s="46" t="e">
        <f>IF(C23*C28/C12&lt;0,0,C23*C28/C12)</f>
        <v>#DIV/0!</v>
      </c>
      <c r="D34" s="46" t="e">
        <f t="shared" ref="D34:N34" si="3">IF(D23*D28/D12&lt;0,0,D23*D28/D12)</f>
        <v>#DIV/0!</v>
      </c>
      <c r="E34" s="46" t="e">
        <f t="shared" si="3"/>
        <v>#DIV/0!</v>
      </c>
      <c r="F34" s="46" t="e">
        <f t="shared" si="3"/>
        <v>#DIV/0!</v>
      </c>
      <c r="G34" s="46" t="e">
        <f t="shared" si="3"/>
        <v>#DIV/0!</v>
      </c>
      <c r="H34" s="46" t="e">
        <f t="shared" si="3"/>
        <v>#DIV/0!</v>
      </c>
      <c r="I34" s="46" t="e">
        <f t="shared" si="3"/>
        <v>#DIV/0!</v>
      </c>
      <c r="J34" s="46" t="e">
        <f t="shared" si="3"/>
        <v>#DIV/0!</v>
      </c>
      <c r="K34" s="46" t="e">
        <f t="shared" si="3"/>
        <v>#DIV/0!</v>
      </c>
      <c r="L34" s="46" t="e">
        <f t="shared" si="3"/>
        <v>#DIV/0!</v>
      </c>
      <c r="M34" s="46" t="e">
        <f t="shared" si="3"/>
        <v>#DIV/0!</v>
      </c>
      <c r="N34" s="46" t="e">
        <f t="shared" si="3"/>
        <v>#DIV/0!</v>
      </c>
      <c r="O34" s="47" t="e">
        <f>ROUNDDOWN(SUM(C34:N34),0)</f>
        <v>#DIV/0!</v>
      </c>
      <c r="P34" s="16"/>
    </row>
    <row r="35" spans="1:16" ht="15" customHeight="1" x14ac:dyDescent="0.2">
      <c r="A35" s="24" t="s">
        <v>45</v>
      </c>
      <c r="B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7" t="s">
        <v>24</v>
      </c>
    </row>
    <row r="37" spans="1:16" x14ac:dyDescent="0.2">
      <c r="A37" t="s">
        <v>34</v>
      </c>
    </row>
    <row r="38" spans="1:16" x14ac:dyDescent="0.2">
      <c r="A38" s="9"/>
      <c r="B38" s="10"/>
      <c r="C38" s="37" t="s">
        <v>1</v>
      </c>
      <c r="D38" s="37" t="s">
        <v>2</v>
      </c>
      <c r="E38" s="37" t="s">
        <v>3</v>
      </c>
      <c r="F38" s="37" t="s">
        <v>4</v>
      </c>
      <c r="G38" s="37" t="s">
        <v>5</v>
      </c>
      <c r="H38" s="37" t="s">
        <v>6</v>
      </c>
      <c r="I38" s="37" t="s">
        <v>7</v>
      </c>
      <c r="J38" s="37" t="s">
        <v>8</v>
      </c>
      <c r="K38" s="37" t="s">
        <v>9</v>
      </c>
      <c r="L38" s="37" t="s">
        <v>10</v>
      </c>
      <c r="M38" s="37" t="s">
        <v>11</v>
      </c>
      <c r="N38" s="37" t="s">
        <v>12</v>
      </c>
      <c r="O38" s="4" t="s">
        <v>21</v>
      </c>
    </row>
    <row r="39" spans="1:16" ht="25" customHeight="1" thickBot="1" x14ac:dyDescent="0.25">
      <c r="A39" s="61" t="s">
        <v>20</v>
      </c>
      <c r="B39" s="6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2">
        <f>SUM(C39:N39)</f>
        <v>0</v>
      </c>
    </row>
    <row r="40" spans="1:16" ht="25" customHeight="1" thickBot="1" x14ac:dyDescent="0.25">
      <c r="A40" s="61" t="s">
        <v>22</v>
      </c>
      <c r="B40" s="61"/>
      <c r="C40" s="48">
        <f t="shared" ref="C40:H40" si="4">IF(9825*C39*C28&lt;0,0,9825*C39*C28)</f>
        <v>0</v>
      </c>
      <c r="D40" s="48">
        <f t="shared" si="4"/>
        <v>0</v>
      </c>
      <c r="E40" s="48">
        <f t="shared" si="4"/>
        <v>0</v>
      </c>
      <c r="F40" s="48">
        <f t="shared" si="4"/>
        <v>0</v>
      </c>
      <c r="G40" s="48">
        <f t="shared" si="4"/>
        <v>0</v>
      </c>
      <c r="H40" s="48">
        <f t="shared" si="4"/>
        <v>0</v>
      </c>
      <c r="I40" s="48">
        <f>IF(9825*I39*I28&lt;0,0,9825*I39*I28)</f>
        <v>0</v>
      </c>
      <c r="J40" s="48">
        <f t="shared" ref="J40:N40" si="5">IF(9825*J39*J28&lt;0,0,9825*J39*J28)</f>
        <v>0</v>
      </c>
      <c r="K40" s="48">
        <f t="shared" si="5"/>
        <v>0</v>
      </c>
      <c r="L40" s="48">
        <f t="shared" si="5"/>
        <v>0</v>
      </c>
      <c r="M40" s="48">
        <f t="shared" si="5"/>
        <v>0</v>
      </c>
      <c r="N40" s="48">
        <f t="shared" si="5"/>
        <v>0</v>
      </c>
      <c r="O40" s="33">
        <f>ROUNDDOWN(SUM(C40:N40),0)</f>
        <v>0</v>
      </c>
    </row>
    <row r="41" spans="1:16" ht="18" customHeight="1" x14ac:dyDescent="0.2">
      <c r="A41" s="19" t="s">
        <v>43</v>
      </c>
      <c r="B41" s="11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27" t="s">
        <v>23</v>
      </c>
    </row>
    <row r="42" spans="1:16" ht="13.5" thickBot="1" x14ac:dyDescent="0.25"/>
    <row r="43" spans="1:16" x14ac:dyDescent="0.2">
      <c r="O43" s="34" t="s">
        <v>41</v>
      </c>
    </row>
    <row r="44" spans="1:16" ht="20.25" customHeight="1" thickBot="1" x14ac:dyDescent="0.25">
      <c r="O44" s="35" t="e">
        <f>MIN(O34,O40)</f>
        <v>#DIV/0!</v>
      </c>
    </row>
    <row r="45" spans="1:16" ht="20.149999999999999" customHeight="1" x14ac:dyDescent="0.2">
      <c r="O45" s="50" t="s">
        <v>29</v>
      </c>
    </row>
    <row r="46" spans="1:16" ht="20.149999999999999" customHeight="1" x14ac:dyDescent="0.2">
      <c r="N46" s="20"/>
      <c r="O46" s="21" t="s">
        <v>42</v>
      </c>
    </row>
  </sheetData>
  <mergeCells count="20">
    <mergeCell ref="A39:B39"/>
    <mergeCell ref="A40:B40"/>
    <mergeCell ref="A20:B20"/>
    <mergeCell ref="A21:B21"/>
    <mergeCell ref="A22:B22"/>
    <mergeCell ref="A23:B23"/>
    <mergeCell ref="A28:B28"/>
    <mergeCell ref="A34:B34"/>
    <mergeCell ref="A19:B19"/>
    <mergeCell ref="C5:N5"/>
    <mergeCell ref="A6:B6"/>
    <mergeCell ref="A7:B7"/>
    <mergeCell ref="A8:B8"/>
    <mergeCell ref="A9:B9"/>
    <mergeCell ref="A10:B10"/>
    <mergeCell ref="A11:B11"/>
    <mergeCell ref="A12:B12"/>
    <mergeCell ref="C16:O16"/>
    <mergeCell ref="A17:B17"/>
    <mergeCell ref="A18:B18"/>
  </mergeCells>
  <phoneticPr fontId="2"/>
  <conditionalFormatting sqref="C12:N12">
    <cfRule type="cellIs" dxfId="50" priority="24" operator="lessThan">
      <formula>2.001</formula>
    </cfRule>
    <cfRule type="cellIs" dxfId="49" priority="25" operator="lessThan">
      <formula>2</formula>
    </cfRule>
  </conditionalFormatting>
  <conditionalFormatting sqref="C28:N28">
    <cfRule type="cellIs" dxfId="48" priority="17" operator="lessThan">
      <formula>0</formula>
    </cfRule>
    <cfRule type="cellIs" dxfId="47" priority="18" operator="lessThan">
      <formula>0</formula>
    </cfRule>
    <cfRule type="cellIs" dxfId="46" priority="19" operator="lessThan">
      <formula>0.001</formula>
    </cfRule>
    <cfRule type="cellIs" dxfId="45" priority="20" operator="lessThan">
      <formula>0</formula>
    </cfRule>
    <cfRule type="cellIs" dxfId="44" priority="21" operator="equal">
      <formula>1</formula>
    </cfRule>
    <cfRule type="cellIs" dxfId="43" priority="23" operator="equal">
      <formula>1</formula>
    </cfRule>
  </conditionalFormatting>
  <conditionalFormatting sqref="C28:N28">
    <cfRule type="cellIs" dxfId="42" priority="22" operator="equal">
      <formula>1</formula>
    </cfRule>
  </conditionalFormatting>
  <conditionalFormatting sqref="C34">
    <cfRule type="cellIs" dxfId="41" priority="14" operator="equal">
      <formula>0</formula>
    </cfRule>
    <cfRule type="cellIs" dxfId="40" priority="15" operator="equal">
      <formula>0</formula>
    </cfRule>
    <cfRule type="cellIs" dxfId="39" priority="16" operator="lessThan">
      <formula>0</formula>
    </cfRule>
  </conditionalFormatting>
  <conditionalFormatting sqref="D34:N34">
    <cfRule type="cellIs" dxfId="38" priority="11" operator="equal">
      <formula>0</formula>
    </cfRule>
    <cfRule type="cellIs" dxfId="37" priority="12" operator="equal">
      <formula>0</formula>
    </cfRule>
    <cfRule type="cellIs" dxfId="36" priority="13" operator="lessThan">
      <formula>0</formula>
    </cfRule>
  </conditionalFormatting>
  <conditionalFormatting sqref="I40">
    <cfRule type="cellIs" dxfId="35" priority="9" operator="equal">
      <formula>0</formula>
    </cfRule>
    <cfRule type="cellIs" dxfId="34" priority="10" operator="equal">
      <formula>0</formula>
    </cfRule>
  </conditionalFormatting>
  <conditionalFormatting sqref="C40:H40">
    <cfRule type="cellIs" dxfId="33" priority="7" operator="equal">
      <formula>0</formula>
    </cfRule>
    <cfRule type="cellIs" dxfId="32" priority="8" operator="equal">
      <formula>0</formula>
    </cfRule>
  </conditionalFormatting>
  <conditionalFormatting sqref="J40:N40">
    <cfRule type="cellIs" dxfId="31" priority="5" operator="equal">
      <formula>0</formula>
    </cfRule>
    <cfRule type="cellIs" dxfId="30" priority="6" operator="equal">
      <formula>0</formula>
    </cfRule>
  </conditionalFormatting>
  <conditionalFormatting sqref="C7:N11">
    <cfRule type="cellIs" dxfId="29" priority="2" operator="greaterThan">
      <formula>1.01</formula>
    </cfRule>
    <cfRule type="cellIs" dxfId="28" priority="1" operator="greaterThan">
      <formula>1.001</formula>
    </cfRule>
  </conditionalFormatting>
  <dataValidations count="1">
    <dataValidation type="custom" allowBlank="1" showInputMessage="1" showErrorMessage="1" sqref="C7:N11 C39" xr:uid="{00000000-0002-0000-0000-000000000000}">
      <formula1>C7*100=INT(C7*100)</formula1>
    </dataValidation>
  </dataValidations>
  <pageMargins left="0.23622047244094491" right="0.23622047244094491" top="0.9448818897637796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workbookViewId="0">
      <selection activeCell="H14" sqref="H14"/>
    </sheetView>
  </sheetViews>
  <sheetFormatPr defaultRowHeight="13" x14ac:dyDescent="0.2"/>
  <cols>
    <col min="1" max="2" width="9" customWidth="1"/>
    <col min="3" max="3" width="9.7265625" customWidth="1"/>
    <col min="15" max="15" width="14.90625" customWidth="1"/>
  </cols>
  <sheetData>
    <row r="1" spans="1:15" x14ac:dyDescent="0.2">
      <c r="A1" s="22" t="s">
        <v>25</v>
      </c>
    </row>
    <row r="3" spans="1:15" x14ac:dyDescent="0.2">
      <c r="A3" s="22" t="s">
        <v>0</v>
      </c>
    </row>
    <row r="4" spans="1:15" x14ac:dyDescent="0.2">
      <c r="A4" t="s">
        <v>30</v>
      </c>
    </row>
    <row r="5" spans="1:15" ht="20.149999999999999" customHeight="1" x14ac:dyDescent="0.2">
      <c r="C5" s="55" t="s">
        <v>13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7"/>
    </row>
    <row r="6" spans="1:15" ht="20.149999999999999" customHeight="1" x14ac:dyDescent="0.2">
      <c r="A6" s="55" t="s">
        <v>16</v>
      </c>
      <c r="B6" s="57"/>
      <c r="C6" s="37" t="s">
        <v>1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8</v>
      </c>
      <c r="K6" s="37" t="s">
        <v>9</v>
      </c>
      <c r="L6" s="37" t="s">
        <v>10</v>
      </c>
      <c r="M6" s="37" t="s">
        <v>11</v>
      </c>
      <c r="N6" s="37" t="s">
        <v>12</v>
      </c>
    </row>
    <row r="7" spans="1:15" ht="18" customHeight="1" x14ac:dyDescent="0.2">
      <c r="A7" s="53"/>
      <c r="B7" s="54"/>
      <c r="C7" s="49">
        <v>1</v>
      </c>
      <c r="D7" s="49">
        <v>1</v>
      </c>
      <c r="E7" s="49">
        <v>1</v>
      </c>
      <c r="F7" s="49">
        <v>1</v>
      </c>
      <c r="G7" s="49">
        <v>1</v>
      </c>
      <c r="H7" s="49">
        <v>1</v>
      </c>
      <c r="I7" s="49">
        <v>1</v>
      </c>
      <c r="J7" s="49">
        <v>1</v>
      </c>
      <c r="K7" s="49">
        <v>1</v>
      </c>
      <c r="L7" s="49">
        <v>1</v>
      </c>
      <c r="M7" s="49">
        <v>1</v>
      </c>
      <c r="N7" s="49">
        <v>1</v>
      </c>
    </row>
    <row r="8" spans="1:15" ht="18" customHeight="1" x14ac:dyDescent="0.2">
      <c r="A8" s="53"/>
      <c r="B8" s="54"/>
      <c r="C8" s="49">
        <v>1</v>
      </c>
      <c r="D8" s="49">
        <v>1</v>
      </c>
      <c r="E8" s="49">
        <v>1</v>
      </c>
      <c r="F8" s="49">
        <v>0.5</v>
      </c>
      <c r="G8" s="49">
        <v>0.5</v>
      </c>
      <c r="H8" s="49">
        <v>0.5</v>
      </c>
      <c r="I8" s="49">
        <v>1</v>
      </c>
      <c r="J8" s="49">
        <v>1</v>
      </c>
      <c r="K8" s="49">
        <v>1</v>
      </c>
      <c r="L8" s="49">
        <v>1</v>
      </c>
      <c r="M8" s="49">
        <v>1</v>
      </c>
      <c r="N8" s="49">
        <v>1</v>
      </c>
    </row>
    <row r="9" spans="1:15" ht="18" customHeight="1" x14ac:dyDescent="0.2">
      <c r="A9" s="53"/>
      <c r="B9" s="54"/>
      <c r="C9" s="49">
        <v>1</v>
      </c>
      <c r="D9" s="49">
        <v>0.55000000000000004</v>
      </c>
      <c r="E9" s="49">
        <v>0.5</v>
      </c>
      <c r="F9" s="49">
        <v>0.3</v>
      </c>
      <c r="G9" s="49">
        <v>0.44</v>
      </c>
      <c r="H9" s="49">
        <v>0.3</v>
      </c>
      <c r="I9" s="49">
        <v>1</v>
      </c>
      <c r="J9" s="49">
        <v>1</v>
      </c>
      <c r="K9" s="49">
        <v>1</v>
      </c>
      <c r="L9" s="49">
        <v>1</v>
      </c>
      <c r="M9" s="49">
        <v>1</v>
      </c>
      <c r="N9" s="49">
        <v>1</v>
      </c>
    </row>
    <row r="10" spans="1:15" ht="18" customHeight="1" x14ac:dyDescent="0.2">
      <c r="A10" s="53"/>
      <c r="B10" s="54"/>
      <c r="C10" s="49">
        <v>1</v>
      </c>
      <c r="D10" s="49">
        <v>0.55000000000000004</v>
      </c>
      <c r="E10" s="49">
        <v>0.55000000000000004</v>
      </c>
      <c r="F10" s="49">
        <v>0.3</v>
      </c>
      <c r="G10" s="49">
        <v>0.15</v>
      </c>
      <c r="H10" s="49">
        <v>0.1</v>
      </c>
      <c r="I10" s="49">
        <v>1</v>
      </c>
      <c r="J10" s="49">
        <v>1</v>
      </c>
      <c r="K10" s="49">
        <v>1</v>
      </c>
      <c r="L10" s="49">
        <v>1</v>
      </c>
      <c r="M10" s="49">
        <v>1</v>
      </c>
      <c r="N10" s="49">
        <v>1</v>
      </c>
    </row>
    <row r="11" spans="1:15" ht="18" customHeight="1" thickBot="1" x14ac:dyDescent="0.25">
      <c r="A11" s="58"/>
      <c r="B11" s="5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>
        <v>1</v>
      </c>
    </row>
    <row r="12" spans="1:15" ht="20.149999999999999" customHeight="1" thickTop="1" x14ac:dyDescent="0.2">
      <c r="A12" s="60" t="s">
        <v>35</v>
      </c>
      <c r="B12" s="60"/>
      <c r="C12" s="36">
        <f>ROUNDDOWN(SUM(C7:C11),1)</f>
        <v>4</v>
      </c>
      <c r="D12" s="36">
        <f t="shared" ref="D12:N12" si="0">ROUNDDOWN(SUM(D7:D11),1)</f>
        <v>3.1</v>
      </c>
      <c r="E12" s="36">
        <f t="shared" si="0"/>
        <v>3</v>
      </c>
      <c r="F12" s="36">
        <f t="shared" si="0"/>
        <v>2.1</v>
      </c>
      <c r="G12" s="36">
        <f t="shared" si="0"/>
        <v>2</v>
      </c>
      <c r="H12" s="36">
        <f t="shared" si="0"/>
        <v>1.9</v>
      </c>
      <c r="I12" s="36">
        <f t="shared" si="0"/>
        <v>4</v>
      </c>
      <c r="J12" s="36">
        <f t="shared" si="0"/>
        <v>4</v>
      </c>
      <c r="K12" s="36">
        <f t="shared" si="0"/>
        <v>4</v>
      </c>
      <c r="L12" s="36">
        <f t="shared" si="0"/>
        <v>4</v>
      </c>
      <c r="M12" s="36">
        <f t="shared" si="0"/>
        <v>4</v>
      </c>
      <c r="N12" s="36">
        <f t="shared" si="0"/>
        <v>5</v>
      </c>
    </row>
    <row r="13" spans="1:15" x14ac:dyDescent="0.2">
      <c r="A13" s="25" t="s">
        <v>14</v>
      </c>
      <c r="B13" s="2"/>
    </row>
    <row r="14" spans="1:15" x14ac:dyDescent="0.2">
      <c r="A14" s="2"/>
      <c r="B14" s="2"/>
    </row>
    <row r="15" spans="1:15" x14ac:dyDescent="0.2">
      <c r="A15" t="s">
        <v>31</v>
      </c>
      <c r="B15" s="3"/>
    </row>
    <row r="16" spans="1:15" ht="20.149999999999999" customHeight="1" x14ac:dyDescent="0.2">
      <c r="C16" s="61" t="s">
        <v>18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1:15" ht="20.149999999999999" customHeight="1" x14ac:dyDescent="0.2">
      <c r="A17" s="55" t="s">
        <v>16</v>
      </c>
      <c r="B17" s="57"/>
      <c r="C17" s="37" t="s">
        <v>1</v>
      </c>
      <c r="D17" s="37" t="s">
        <v>2</v>
      </c>
      <c r="E17" s="37" t="s">
        <v>3</v>
      </c>
      <c r="F17" s="37" t="s">
        <v>4</v>
      </c>
      <c r="G17" s="37" t="s">
        <v>5</v>
      </c>
      <c r="H17" s="37" t="s">
        <v>6</v>
      </c>
      <c r="I17" s="37" t="s">
        <v>7</v>
      </c>
      <c r="J17" s="37" t="s">
        <v>8</v>
      </c>
      <c r="K17" s="37" t="s">
        <v>9</v>
      </c>
      <c r="L17" s="37" t="s">
        <v>10</v>
      </c>
      <c r="M17" s="37" t="s">
        <v>11</v>
      </c>
      <c r="N17" s="38" t="s">
        <v>12</v>
      </c>
      <c r="O17" s="7" t="s">
        <v>21</v>
      </c>
    </row>
    <row r="18" spans="1:15" ht="18" customHeight="1" x14ac:dyDescent="0.2">
      <c r="A18" s="53"/>
      <c r="B18" s="54"/>
      <c r="C18" s="39">
        <v>200000</v>
      </c>
      <c r="D18" s="39">
        <v>200000</v>
      </c>
      <c r="E18" s="39">
        <v>200000</v>
      </c>
      <c r="F18" s="39">
        <v>200000</v>
      </c>
      <c r="G18" s="39">
        <v>200000</v>
      </c>
      <c r="H18" s="39">
        <v>200000</v>
      </c>
      <c r="I18" s="39">
        <v>200000</v>
      </c>
      <c r="J18" s="39">
        <v>200000</v>
      </c>
      <c r="K18" s="39">
        <v>200000</v>
      </c>
      <c r="L18" s="39">
        <v>200000</v>
      </c>
      <c r="M18" s="39">
        <v>200000</v>
      </c>
      <c r="N18" s="40">
        <v>200000</v>
      </c>
      <c r="O18" s="28">
        <f>SUM(C18:N18)</f>
        <v>2400000</v>
      </c>
    </row>
    <row r="19" spans="1:15" ht="18" customHeight="1" x14ac:dyDescent="0.2">
      <c r="A19" s="53"/>
      <c r="B19" s="54"/>
      <c r="C19" s="39">
        <v>200000</v>
      </c>
      <c r="D19" s="39">
        <v>200000</v>
      </c>
      <c r="E19" s="39">
        <v>200000</v>
      </c>
      <c r="F19" s="39">
        <v>100000</v>
      </c>
      <c r="G19" s="39">
        <v>100000</v>
      </c>
      <c r="H19" s="39">
        <v>100000</v>
      </c>
      <c r="I19" s="39">
        <v>200000</v>
      </c>
      <c r="J19" s="39">
        <v>200000</v>
      </c>
      <c r="K19" s="39">
        <v>200000</v>
      </c>
      <c r="L19" s="39">
        <v>200000</v>
      </c>
      <c r="M19" s="39">
        <v>200000</v>
      </c>
      <c r="N19" s="40">
        <v>200000</v>
      </c>
      <c r="O19" s="28">
        <f>SUM(C19:N19)</f>
        <v>2100000</v>
      </c>
    </row>
    <row r="20" spans="1:15" ht="18" customHeight="1" x14ac:dyDescent="0.2">
      <c r="A20" s="53"/>
      <c r="B20" s="54"/>
      <c r="C20" s="39">
        <v>200000</v>
      </c>
      <c r="D20" s="39">
        <v>110000</v>
      </c>
      <c r="E20" s="39">
        <v>100000</v>
      </c>
      <c r="F20" s="39">
        <v>60000</v>
      </c>
      <c r="G20" s="39">
        <v>88000</v>
      </c>
      <c r="H20" s="39">
        <v>60000</v>
      </c>
      <c r="I20" s="39">
        <v>200000</v>
      </c>
      <c r="J20" s="39">
        <v>200000</v>
      </c>
      <c r="K20" s="39">
        <v>200000</v>
      </c>
      <c r="L20" s="39">
        <v>200000</v>
      </c>
      <c r="M20" s="39">
        <v>200000</v>
      </c>
      <c r="N20" s="40">
        <v>200000</v>
      </c>
      <c r="O20" s="28">
        <f>SUM(C20:N20)</f>
        <v>1818000</v>
      </c>
    </row>
    <row r="21" spans="1:15" ht="18" customHeight="1" x14ac:dyDescent="0.2">
      <c r="A21" s="53"/>
      <c r="B21" s="54"/>
      <c r="C21" s="39">
        <v>100000</v>
      </c>
      <c r="D21" s="39">
        <v>110000</v>
      </c>
      <c r="E21" s="39">
        <v>110000</v>
      </c>
      <c r="F21" s="39">
        <v>60000</v>
      </c>
      <c r="G21" s="39">
        <v>30000</v>
      </c>
      <c r="H21" s="39">
        <v>20000</v>
      </c>
      <c r="I21" s="39">
        <v>200000</v>
      </c>
      <c r="J21" s="39">
        <v>200000</v>
      </c>
      <c r="K21" s="39">
        <v>200000</v>
      </c>
      <c r="L21" s="39">
        <v>200000</v>
      </c>
      <c r="M21" s="39">
        <v>200000</v>
      </c>
      <c r="N21" s="40">
        <v>200000</v>
      </c>
      <c r="O21" s="28">
        <f>SUM(C21:N21)</f>
        <v>1630000</v>
      </c>
    </row>
    <row r="22" spans="1:15" ht="18" customHeight="1" thickBot="1" x14ac:dyDescent="0.25">
      <c r="A22" s="58"/>
      <c r="B22" s="59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9">
        <f>SUM(C22:N22)</f>
        <v>0</v>
      </c>
    </row>
    <row r="23" spans="1:15" ht="25" customHeight="1" thickTop="1" x14ac:dyDescent="0.2">
      <c r="A23" s="62" t="s">
        <v>36</v>
      </c>
      <c r="B23" s="62"/>
      <c r="C23" s="43">
        <f t="shared" ref="C23:N23" si="1">SUM(C18:C22)</f>
        <v>700000</v>
      </c>
      <c r="D23" s="43">
        <f t="shared" si="1"/>
        <v>620000</v>
      </c>
      <c r="E23" s="43">
        <f t="shared" si="1"/>
        <v>610000</v>
      </c>
      <c r="F23" s="43">
        <f t="shared" si="1"/>
        <v>420000</v>
      </c>
      <c r="G23" s="43">
        <f t="shared" si="1"/>
        <v>418000</v>
      </c>
      <c r="H23" s="43">
        <f t="shared" si="1"/>
        <v>380000</v>
      </c>
      <c r="I23" s="43">
        <f t="shared" si="1"/>
        <v>800000</v>
      </c>
      <c r="J23" s="43">
        <f t="shared" si="1"/>
        <v>800000</v>
      </c>
      <c r="K23" s="43">
        <f t="shared" si="1"/>
        <v>800000</v>
      </c>
      <c r="L23" s="43">
        <f t="shared" si="1"/>
        <v>800000</v>
      </c>
      <c r="M23" s="43">
        <f t="shared" si="1"/>
        <v>800000</v>
      </c>
      <c r="N23" s="44">
        <f t="shared" si="1"/>
        <v>800000</v>
      </c>
      <c r="O23" s="45">
        <f>SUM(O18:O22)</f>
        <v>7948000</v>
      </c>
    </row>
    <row r="24" spans="1:15" ht="16.5" customHeight="1" x14ac:dyDescent="0.2">
      <c r="A24" s="5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7"/>
    </row>
    <row r="25" spans="1:15" ht="20.149999999999999" customHeight="1" x14ac:dyDescent="0.2">
      <c r="A25" s="26" t="s">
        <v>15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8" customHeight="1" x14ac:dyDescent="0.2">
      <c r="A26" s="8" t="s">
        <v>32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5" customHeight="1" x14ac:dyDescent="0.2">
      <c r="A27" s="9"/>
      <c r="B27" s="10"/>
      <c r="C27" s="37" t="s">
        <v>1</v>
      </c>
      <c r="D27" s="37" t="s">
        <v>2</v>
      </c>
      <c r="E27" s="37" t="s">
        <v>3</v>
      </c>
      <c r="F27" s="37" t="s">
        <v>4</v>
      </c>
      <c r="G27" s="37" t="s">
        <v>5</v>
      </c>
      <c r="H27" s="37" t="s">
        <v>6</v>
      </c>
      <c r="I27" s="37" t="s">
        <v>7</v>
      </c>
      <c r="J27" s="37" t="s">
        <v>8</v>
      </c>
      <c r="K27" s="37" t="s">
        <v>9</v>
      </c>
      <c r="L27" s="37" t="s">
        <v>10</v>
      </c>
      <c r="M27" s="37" t="s">
        <v>11</v>
      </c>
      <c r="N27" s="37" t="s">
        <v>12</v>
      </c>
    </row>
    <row r="28" spans="1:15" ht="20.149999999999999" customHeight="1" x14ac:dyDescent="0.2">
      <c r="A28" s="61" t="s">
        <v>17</v>
      </c>
      <c r="B28" s="61"/>
      <c r="C28" s="30">
        <f>IF(C12-1&gt;1,1,C12-1)</f>
        <v>1</v>
      </c>
      <c r="D28" s="30">
        <f t="shared" ref="D28:N28" si="2">IF(D12-2&gt;1,1,D12-2)</f>
        <v>1</v>
      </c>
      <c r="E28" s="30">
        <f t="shared" si="2"/>
        <v>1</v>
      </c>
      <c r="F28" s="30">
        <f t="shared" si="2"/>
        <v>0.10000000000000009</v>
      </c>
      <c r="G28" s="30">
        <f t="shared" si="2"/>
        <v>0</v>
      </c>
      <c r="H28" s="30">
        <f t="shared" si="2"/>
        <v>-0.10000000000000009</v>
      </c>
      <c r="I28" s="30">
        <f t="shared" si="2"/>
        <v>1</v>
      </c>
      <c r="J28" s="30">
        <f t="shared" si="2"/>
        <v>1</v>
      </c>
      <c r="K28" s="30">
        <f t="shared" si="2"/>
        <v>1</v>
      </c>
      <c r="L28" s="30">
        <f t="shared" si="2"/>
        <v>1</v>
      </c>
      <c r="M28" s="30">
        <f t="shared" si="2"/>
        <v>1</v>
      </c>
      <c r="N28" s="30">
        <f t="shared" si="2"/>
        <v>1</v>
      </c>
    </row>
    <row r="29" spans="1:15" ht="18" customHeight="1" x14ac:dyDescent="0.2">
      <c r="A29" s="23" t="s">
        <v>19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5" ht="18" customHeight="1" x14ac:dyDescent="0.2">
      <c r="A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2" spans="1:15" x14ac:dyDescent="0.2">
      <c r="A32" t="s">
        <v>33</v>
      </c>
    </row>
    <row r="33" spans="1:16" ht="13.5" thickBot="1" x14ac:dyDescent="0.25">
      <c r="A33" s="10"/>
      <c r="B33" s="15"/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  <c r="L33" s="1" t="s">
        <v>10</v>
      </c>
      <c r="M33" s="1" t="s">
        <v>11</v>
      </c>
      <c r="N33" s="1" t="s">
        <v>12</v>
      </c>
      <c r="O33" s="18" t="s">
        <v>21</v>
      </c>
    </row>
    <row r="34" spans="1:16" ht="25" customHeight="1" thickBot="1" x14ac:dyDescent="0.25">
      <c r="A34" s="63" t="s">
        <v>26</v>
      </c>
      <c r="B34" s="63"/>
      <c r="C34" s="46">
        <f>IF(C23*C28/C12&lt;0,0,C23*C28/C12)</f>
        <v>175000</v>
      </c>
      <c r="D34" s="46">
        <f t="shared" ref="D34:N34" si="3">IF(D23*D28/D12&lt;0,0,D23*D28/D12)</f>
        <v>200000</v>
      </c>
      <c r="E34" s="46">
        <f t="shared" si="3"/>
        <v>203333.33333333334</v>
      </c>
      <c r="F34" s="46">
        <f t="shared" si="3"/>
        <v>20000.000000000018</v>
      </c>
      <c r="G34" s="46">
        <f t="shared" si="3"/>
        <v>0</v>
      </c>
      <c r="H34" s="46">
        <f t="shared" si="3"/>
        <v>0</v>
      </c>
      <c r="I34" s="46">
        <f t="shared" si="3"/>
        <v>200000</v>
      </c>
      <c r="J34" s="46">
        <f t="shared" si="3"/>
        <v>200000</v>
      </c>
      <c r="K34" s="46">
        <f t="shared" si="3"/>
        <v>200000</v>
      </c>
      <c r="L34" s="46">
        <f t="shared" si="3"/>
        <v>200000</v>
      </c>
      <c r="M34" s="46">
        <f t="shared" si="3"/>
        <v>200000</v>
      </c>
      <c r="N34" s="46">
        <f t="shared" si="3"/>
        <v>160000</v>
      </c>
      <c r="O34" s="47">
        <f>ROUNDDOWN(SUM(C34:N34),0)</f>
        <v>1758333</v>
      </c>
      <c r="P34" s="16"/>
    </row>
    <row r="35" spans="1:16" ht="15" customHeight="1" x14ac:dyDescent="0.2">
      <c r="A35" s="24" t="s">
        <v>39</v>
      </c>
      <c r="B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7" t="s">
        <v>24</v>
      </c>
    </row>
    <row r="37" spans="1:16" x14ac:dyDescent="0.2">
      <c r="A37" t="s">
        <v>34</v>
      </c>
    </row>
    <row r="38" spans="1:16" x14ac:dyDescent="0.2">
      <c r="A38" s="9"/>
      <c r="B38" s="10"/>
      <c r="C38" s="37" t="s">
        <v>1</v>
      </c>
      <c r="D38" s="37" t="s">
        <v>2</v>
      </c>
      <c r="E38" s="37" t="s">
        <v>3</v>
      </c>
      <c r="F38" s="37" t="s">
        <v>4</v>
      </c>
      <c r="G38" s="37" t="s">
        <v>5</v>
      </c>
      <c r="H38" s="37" t="s">
        <v>6</v>
      </c>
      <c r="I38" s="37" t="s">
        <v>7</v>
      </c>
      <c r="J38" s="37" t="s">
        <v>8</v>
      </c>
      <c r="K38" s="37" t="s">
        <v>9</v>
      </c>
      <c r="L38" s="37" t="s">
        <v>10</v>
      </c>
      <c r="M38" s="37" t="s">
        <v>11</v>
      </c>
      <c r="N38" s="37" t="s">
        <v>12</v>
      </c>
      <c r="O38" s="4" t="s">
        <v>21</v>
      </c>
    </row>
    <row r="39" spans="1:16" ht="25" customHeight="1" thickBot="1" x14ac:dyDescent="0.25">
      <c r="A39" s="61" t="s">
        <v>20</v>
      </c>
      <c r="B39" s="61"/>
      <c r="C39" s="31">
        <v>20</v>
      </c>
      <c r="D39" s="31">
        <v>20</v>
      </c>
      <c r="E39" s="31">
        <v>20</v>
      </c>
      <c r="F39" s="31">
        <v>20</v>
      </c>
      <c r="G39" s="31">
        <v>20</v>
      </c>
      <c r="H39" s="31">
        <v>20</v>
      </c>
      <c r="I39" s="31">
        <v>20</v>
      </c>
      <c r="J39" s="31">
        <v>20</v>
      </c>
      <c r="K39" s="31">
        <v>20</v>
      </c>
      <c r="L39" s="31">
        <v>20</v>
      </c>
      <c r="M39" s="31">
        <v>20</v>
      </c>
      <c r="N39" s="31">
        <v>20</v>
      </c>
      <c r="O39" s="32">
        <f>SUM(C39:N39)</f>
        <v>240</v>
      </c>
    </row>
    <row r="40" spans="1:16" ht="25" customHeight="1" thickBot="1" x14ac:dyDescent="0.25">
      <c r="A40" s="61" t="s">
        <v>22</v>
      </c>
      <c r="B40" s="61"/>
      <c r="C40" s="48">
        <f t="shared" ref="C40:H40" si="4">IF(9825*C39*C28&lt;0,0,9825*C39*C28)</f>
        <v>196500</v>
      </c>
      <c r="D40" s="48">
        <f t="shared" si="4"/>
        <v>196500</v>
      </c>
      <c r="E40" s="48">
        <f t="shared" si="4"/>
        <v>196500</v>
      </c>
      <c r="F40" s="48">
        <f t="shared" si="4"/>
        <v>19650.000000000018</v>
      </c>
      <c r="G40" s="48">
        <f t="shared" si="4"/>
        <v>0</v>
      </c>
      <c r="H40" s="48">
        <f t="shared" si="4"/>
        <v>0</v>
      </c>
      <c r="I40" s="48">
        <f>IF(9825*I39*I28&lt;0,0,9825*I39*I28)</f>
        <v>196500</v>
      </c>
      <c r="J40" s="48">
        <f t="shared" ref="J40:N40" si="5">IF(9825*J39*J28&lt;0,0,9825*J39*J28)</f>
        <v>196500</v>
      </c>
      <c r="K40" s="48">
        <f t="shared" si="5"/>
        <v>196500</v>
      </c>
      <c r="L40" s="48">
        <f t="shared" si="5"/>
        <v>196500</v>
      </c>
      <c r="M40" s="48">
        <f t="shared" si="5"/>
        <v>196500</v>
      </c>
      <c r="N40" s="48">
        <f t="shared" si="5"/>
        <v>196500</v>
      </c>
      <c r="O40" s="33">
        <f>ROUNDDOWN(SUM(C40:N40),0)</f>
        <v>1788150</v>
      </c>
    </row>
    <row r="41" spans="1:16" ht="18" customHeight="1" x14ac:dyDescent="0.2">
      <c r="A41" s="19" t="s">
        <v>27</v>
      </c>
      <c r="B41" s="11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27" t="s">
        <v>23</v>
      </c>
    </row>
    <row r="42" spans="1:16" ht="13.5" thickBot="1" x14ac:dyDescent="0.25"/>
    <row r="43" spans="1:16" x14ac:dyDescent="0.2">
      <c r="O43" s="34" t="s">
        <v>28</v>
      </c>
    </row>
    <row r="44" spans="1:16" ht="20.25" customHeight="1" thickBot="1" x14ac:dyDescent="0.25">
      <c r="O44" s="35">
        <f>MIN(O34,O40)</f>
        <v>1758333</v>
      </c>
    </row>
    <row r="45" spans="1:16" ht="20.149999999999999" customHeight="1" x14ac:dyDescent="0.2">
      <c r="O45" s="50" t="s">
        <v>29</v>
      </c>
    </row>
    <row r="46" spans="1:16" ht="20.149999999999999" customHeight="1" x14ac:dyDescent="0.2">
      <c r="N46" s="20"/>
      <c r="O46" s="21" t="s">
        <v>37</v>
      </c>
    </row>
  </sheetData>
  <mergeCells count="20">
    <mergeCell ref="A39:B39"/>
    <mergeCell ref="A40:B40"/>
    <mergeCell ref="A20:B20"/>
    <mergeCell ref="A21:B21"/>
    <mergeCell ref="A22:B22"/>
    <mergeCell ref="A23:B23"/>
    <mergeCell ref="A28:B28"/>
    <mergeCell ref="A34:B34"/>
    <mergeCell ref="A19:B19"/>
    <mergeCell ref="C5:N5"/>
    <mergeCell ref="A6:B6"/>
    <mergeCell ref="A7:B7"/>
    <mergeCell ref="A8:B8"/>
    <mergeCell ref="A9:B9"/>
    <mergeCell ref="A10:B10"/>
    <mergeCell ref="A11:B11"/>
    <mergeCell ref="A12:B12"/>
    <mergeCell ref="C16:O16"/>
    <mergeCell ref="A17:B17"/>
    <mergeCell ref="A18:B18"/>
  </mergeCells>
  <phoneticPr fontId="2"/>
  <conditionalFormatting sqref="D28:N28">
    <cfRule type="cellIs" dxfId="27" priority="24" operator="lessThan">
      <formula>0.001</formula>
    </cfRule>
    <cfRule type="cellIs" dxfId="26" priority="25" operator="lessThan">
      <formula>0</formula>
    </cfRule>
    <cfRule type="cellIs" dxfId="25" priority="26" operator="lessThan">
      <formula>0</formula>
    </cfRule>
    <cfRule type="cellIs" dxfId="24" priority="27" operator="lessThan">
      <formula>0</formula>
    </cfRule>
    <cfRule type="cellIs" dxfId="23" priority="28" operator="equal">
      <formula>1</formula>
    </cfRule>
    <cfRule type="cellIs" priority="29" operator="equal">
      <formula>1</formula>
    </cfRule>
  </conditionalFormatting>
  <conditionalFormatting sqref="C12:N12">
    <cfRule type="cellIs" dxfId="22" priority="22" operator="lessThan">
      <formula>2.001</formula>
    </cfRule>
    <cfRule type="cellIs" dxfId="21" priority="23" operator="lessThan">
      <formula>2</formula>
    </cfRule>
  </conditionalFormatting>
  <conditionalFormatting sqref="C28">
    <cfRule type="cellIs" dxfId="20" priority="15" operator="lessThan">
      <formula>0</formula>
    </cfRule>
    <cfRule type="cellIs" dxfId="19" priority="16" operator="lessThan">
      <formula>0</formula>
    </cfRule>
    <cfRule type="cellIs" dxfId="18" priority="17" operator="lessThan">
      <formula>0.001</formula>
    </cfRule>
    <cfRule type="cellIs" dxfId="17" priority="18" operator="lessThan">
      <formula>0</formula>
    </cfRule>
    <cfRule type="cellIs" dxfId="16" priority="19" operator="equal">
      <formula>1</formula>
    </cfRule>
    <cfRule type="cellIs" dxfId="15" priority="21" operator="equal">
      <formula>1</formula>
    </cfRule>
  </conditionalFormatting>
  <conditionalFormatting sqref="C28">
    <cfRule type="cellIs" dxfId="14" priority="20" operator="equal">
      <formula>1</formula>
    </cfRule>
  </conditionalFormatting>
  <conditionalFormatting sqref="C34">
    <cfRule type="cellIs" dxfId="13" priority="12" operator="equal">
      <formula>0</formula>
    </cfRule>
    <cfRule type="cellIs" dxfId="12" priority="13" operator="equal">
      <formula>0</formula>
    </cfRule>
    <cfRule type="cellIs" dxfId="11" priority="14" operator="lessThan">
      <formula>0</formula>
    </cfRule>
  </conditionalFormatting>
  <conditionalFormatting sqref="D34:N34">
    <cfRule type="cellIs" dxfId="10" priority="9" operator="equal">
      <formula>0</formula>
    </cfRule>
    <cfRule type="cellIs" dxfId="9" priority="10" operator="equal">
      <formula>0</formula>
    </cfRule>
    <cfRule type="cellIs" dxfId="8" priority="11" operator="lessThan">
      <formula>0</formula>
    </cfRule>
  </conditionalFormatting>
  <conditionalFormatting sqref="I40">
    <cfRule type="cellIs" dxfId="7" priority="7" operator="equal">
      <formula>0</formula>
    </cfRule>
    <cfRule type="cellIs" dxfId="6" priority="8" operator="equal">
      <formula>0</formula>
    </cfRule>
  </conditionalFormatting>
  <conditionalFormatting sqref="C40:H40">
    <cfRule type="cellIs" dxfId="5" priority="5" operator="equal">
      <formula>0</formula>
    </cfRule>
    <cfRule type="cellIs" dxfId="4" priority="6" operator="equal">
      <formula>0</formula>
    </cfRule>
  </conditionalFormatting>
  <conditionalFormatting sqref="J40:N40">
    <cfRule type="cellIs" dxfId="3" priority="3" operator="equal">
      <formula>0</formula>
    </cfRule>
    <cfRule type="cellIs" dxfId="2" priority="4" operator="equal">
      <formula>0</formula>
    </cfRule>
  </conditionalFormatting>
  <conditionalFormatting sqref="C7:N11">
    <cfRule type="cellIs" dxfId="1" priority="1" operator="greaterThan">
      <formula>1.001</formula>
    </cfRule>
    <cfRule type="cellIs" dxfId="0" priority="2" operator="greaterThan">
      <formula>1.01</formula>
    </cfRule>
  </conditionalFormatting>
  <dataValidations count="1">
    <dataValidation type="custom" allowBlank="1" showInputMessage="1" showErrorMessage="1" sqref="C7:N11" xr:uid="{00000000-0002-0000-0100-000000000000}">
      <formula1>C7*100=INT(C7*100)</formula1>
    </dataValidation>
  </dataValidations>
  <pageMargins left="0.23622047244094491" right="0.23622047244094491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様式第4号（別紙）</vt:lpstr>
      <vt:lpstr>サンプル</vt:lpstr>
      <vt:lpstr>'様式第4号（別紙）'!Print_Area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PCK23X0447</cp:lastModifiedBy>
  <cp:lastPrinted>2021-11-12T09:15:06Z</cp:lastPrinted>
  <dcterms:created xsi:type="dcterms:W3CDTF">2018-12-07T01:18:05Z</dcterms:created>
  <dcterms:modified xsi:type="dcterms:W3CDTF">2025-03-21T07:35:41Z</dcterms:modified>
</cp:coreProperties>
</file>