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令和05年度\管財担当\05 貸付関係\02.情報プラザ\＜支払い＞R5電気料金（ミツウロコ）\入札（20240318～分）\01_公告\"/>
    </mc:Choice>
  </mc:AlternateContent>
  <xr:revisionPtr revIDLastSave="0" documentId="13_ncr:1_{EBA636D3-434E-49DD-8CE7-4802D9CE10E9}" xr6:coauthVersionLast="47" xr6:coauthVersionMax="47" xr10:uidLastSave="{00000000-0000-0000-0000-000000000000}"/>
  <bookViews>
    <workbookView xWindow="2820" yWindow="170" windowWidth="13670" windowHeight="9620" xr2:uid="{6E818E26-F274-4B35-9E65-985C39A1A671}"/>
  </bookViews>
  <sheets>
    <sheet name="入札内訳書" sheetId="5" r:id="rId1"/>
  </sheets>
  <definedNames>
    <definedName name="_xlnm.Print_Area" localSheetId="0">入札内訳書!$B$1:$I$29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5" l="1"/>
  <c r="F11" i="5"/>
  <c r="D22" i="5"/>
  <c r="I21" i="5"/>
  <c r="H21" i="5"/>
  <c r="F21" i="5"/>
  <c r="H20" i="5"/>
  <c r="F20" i="5"/>
  <c r="I20" i="5" s="1"/>
  <c r="H19" i="5"/>
  <c r="F19" i="5"/>
  <c r="I19" i="5" s="1"/>
  <c r="H18" i="5"/>
  <c r="F18" i="5"/>
  <c r="I18" i="5" s="1"/>
  <c r="H17" i="5"/>
  <c r="F17" i="5"/>
  <c r="H16" i="5"/>
  <c r="I16" i="5" s="1"/>
  <c r="G15" i="5"/>
  <c r="G14" i="5"/>
  <c r="F14" i="5"/>
  <c r="G13" i="5"/>
  <c r="F13" i="5"/>
  <c r="I13" i="5" s="1"/>
  <c r="G12" i="5"/>
  <c r="I12" i="5" s="1"/>
  <c r="H11" i="5"/>
  <c r="I11" i="5" s="1"/>
  <c r="H10" i="5"/>
  <c r="F10" i="5"/>
  <c r="I10" i="5" s="1"/>
  <c r="H9" i="5"/>
  <c r="I9" i="5" s="1"/>
  <c r="F9" i="5"/>
  <c r="H8" i="5"/>
  <c r="F8" i="5"/>
  <c r="I15" i="5" l="1"/>
  <c r="I17" i="5"/>
  <c r="I8" i="5"/>
  <c r="I14" i="5"/>
  <c r="I22" i="5" l="1"/>
  <c r="C27" i="5" s="1"/>
  <c r="C25" i="5" l="1"/>
  <c r="G25" i="5" s="1"/>
  <c r="E27" i="5" s="1"/>
  <c r="G27" i="5" s="1"/>
</calcChain>
</file>

<file path=xl/sharedStrings.xml><?xml version="1.0" encoding="utf-8"?>
<sst xmlns="http://schemas.openxmlformats.org/spreadsheetml/2006/main" count="50" uniqueCount="35">
  <si>
    <t>3.18-4.17</t>
    <phoneticPr fontId="1"/>
  </si>
  <si>
    <t>4.18-5.17</t>
    <phoneticPr fontId="1"/>
  </si>
  <si>
    <t>5.18-6.17</t>
    <phoneticPr fontId="1"/>
  </si>
  <si>
    <t>6.18-7.17</t>
    <phoneticPr fontId="1"/>
  </si>
  <si>
    <t>7.18-8.17</t>
    <phoneticPr fontId="1"/>
  </si>
  <si>
    <t>8.18-9.17</t>
    <phoneticPr fontId="1"/>
  </si>
  <si>
    <t>9.18-10.17</t>
    <phoneticPr fontId="1"/>
  </si>
  <si>
    <t>10.18-11.17</t>
    <phoneticPr fontId="1"/>
  </si>
  <si>
    <t>11.18-12.17</t>
    <phoneticPr fontId="1"/>
  </si>
  <si>
    <t>12.18-1.17</t>
    <phoneticPr fontId="1"/>
  </si>
  <si>
    <t>1.18-2.17</t>
    <phoneticPr fontId="1"/>
  </si>
  <si>
    <t>2.18-3.17</t>
    <phoneticPr fontId="1"/>
  </si>
  <si>
    <t>業務用電力</t>
    <rPh sb="0" eb="2">
      <t>ギョウム</t>
    </rPh>
    <rPh sb="2" eb="3">
      <t>ヨウ</t>
    </rPh>
    <rPh sb="3" eb="5">
      <t>デンリョク</t>
    </rPh>
    <phoneticPr fontId="1"/>
  </si>
  <si>
    <t>夏季</t>
    <rPh sb="0" eb="2">
      <t>カキ</t>
    </rPh>
    <phoneticPr fontId="1"/>
  </si>
  <si>
    <t>その他季</t>
    <rPh sb="2" eb="3">
      <t>タ</t>
    </rPh>
    <rPh sb="3" eb="4">
      <t>キ</t>
    </rPh>
    <phoneticPr fontId="1"/>
  </si>
  <si>
    <t>契約種別</t>
    <rPh sb="0" eb="2">
      <t>ケイヤク</t>
    </rPh>
    <rPh sb="2" eb="4">
      <t>シュベツ</t>
    </rPh>
    <phoneticPr fontId="1"/>
  </si>
  <si>
    <t>-</t>
    <phoneticPr fontId="1"/>
  </si>
  <si>
    <t>=</t>
    <phoneticPr fontId="1"/>
  </si>
  <si>
    <t>×　10/110</t>
    <phoneticPr fontId="1"/>
  </si>
  <si>
    <t>期間</t>
    <rPh sb="0" eb="2">
      <t>キカン</t>
    </rPh>
    <phoneticPr fontId="1"/>
  </si>
  <si>
    <t>契約電力
（kW）</t>
    <rPh sb="0" eb="2">
      <t>ケイヤク</t>
    </rPh>
    <rPh sb="2" eb="4">
      <t>デンリョク</t>
    </rPh>
    <phoneticPr fontId="1"/>
  </si>
  <si>
    <t>電力量料金単価（円）</t>
    <rPh sb="0" eb="2">
      <t>デンリョク</t>
    </rPh>
    <rPh sb="2" eb="3">
      <t>リョウ</t>
    </rPh>
    <rPh sb="3" eb="5">
      <t>リョウキン</t>
    </rPh>
    <rPh sb="5" eb="7">
      <t>タンカ</t>
    </rPh>
    <rPh sb="8" eb="9">
      <t>エン</t>
    </rPh>
    <phoneticPr fontId="1"/>
  </si>
  <si>
    <t>基本料金単価
（円）</t>
    <rPh sb="0" eb="2">
      <t>キホン</t>
    </rPh>
    <rPh sb="2" eb="4">
      <t>リョウキン</t>
    </rPh>
    <rPh sb="4" eb="6">
      <t>タンカ</t>
    </rPh>
    <rPh sb="8" eb="9">
      <t>エン</t>
    </rPh>
    <phoneticPr fontId="1"/>
  </si>
  <si>
    <t>（長期継続契約）市川市公共施設で使用する電気の供給</t>
    <rPh sb="1" eb="3">
      <t>チョウキ</t>
    </rPh>
    <rPh sb="3" eb="5">
      <t>ケイゾク</t>
    </rPh>
    <rPh sb="5" eb="7">
      <t>ケイヤク</t>
    </rPh>
    <rPh sb="8" eb="11">
      <t>イチカワシ</t>
    </rPh>
    <rPh sb="11" eb="13">
      <t>コウキョウ</t>
    </rPh>
    <rPh sb="13" eb="15">
      <t>シセツ</t>
    </rPh>
    <rPh sb="16" eb="18">
      <t>シヨウ</t>
    </rPh>
    <rPh sb="20" eb="22">
      <t>デンキ</t>
    </rPh>
    <rPh sb="23" eb="25">
      <t>キョウキュウ</t>
    </rPh>
    <phoneticPr fontId="1"/>
  </si>
  <si>
    <t>　…　消費税額</t>
    <rPh sb="3" eb="6">
      <t>ショウヒゼイ</t>
    </rPh>
    <rPh sb="6" eb="7">
      <t>ガク</t>
    </rPh>
    <phoneticPr fontId="1"/>
  </si>
  <si>
    <t>　…　入札書の予定総額欄</t>
    <rPh sb="3" eb="5">
      <t>ニュウサツ</t>
    </rPh>
    <rPh sb="5" eb="6">
      <t>ショ</t>
    </rPh>
    <rPh sb="7" eb="9">
      <t>ヨテイ</t>
    </rPh>
    <rPh sb="9" eb="11">
      <t>ソウガク</t>
    </rPh>
    <rPh sb="11" eb="12">
      <t>ラン</t>
    </rPh>
    <phoneticPr fontId="1"/>
  </si>
  <si>
    <t>（kW）</t>
    <phoneticPr fontId="1"/>
  </si>
  <si>
    <t>（円）</t>
    <rPh sb="1" eb="2">
      <t>エン</t>
    </rPh>
    <phoneticPr fontId="1"/>
  </si>
  <si>
    <t>使用予定電力量（kWh）</t>
    <rPh sb="0" eb="2">
      <t>シヨウ</t>
    </rPh>
    <rPh sb="2" eb="4">
      <t>ヨテイ</t>
    </rPh>
    <rPh sb="4" eb="6">
      <t>デンリョク</t>
    </rPh>
    <rPh sb="6" eb="7">
      <t>リョウ</t>
    </rPh>
    <phoneticPr fontId="1"/>
  </si>
  <si>
    <t>基本料金（円）</t>
    <rPh sb="0" eb="2">
      <t>キホン</t>
    </rPh>
    <rPh sb="2" eb="4">
      <t>リョウキン</t>
    </rPh>
    <rPh sb="5" eb="6">
      <t>エン</t>
    </rPh>
    <phoneticPr fontId="1"/>
  </si>
  <si>
    <t>夏季（円）</t>
    <rPh sb="0" eb="2">
      <t>カキ</t>
    </rPh>
    <rPh sb="3" eb="4">
      <t>エン</t>
    </rPh>
    <phoneticPr fontId="1"/>
  </si>
  <si>
    <t>その他季（円）</t>
    <rPh sb="2" eb="3">
      <t>タ</t>
    </rPh>
    <rPh sb="3" eb="4">
      <t>キ</t>
    </rPh>
    <rPh sb="5" eb="6">
      <t>エン</t>
    </rPh>
    <phoneticPr fontId="1"/>
  </si>
  <si>
    <t>－</t>
    <phoneticPr fontId="1"/>
  </si>
  <si>
    <t>←縦計</t>
    <rPh sb="1" eb="2">
      <t>タテ</t>
    </rPh>
    <rPh sb="2" eb="3">
      <t>ケイ</t>
    </rPh>
    <phoneticPr fontId="1"/>
  </si>
  <si>
    <t>計</t>
    <rPh sb="0" eb="1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</si>
</sst>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82" formatCode="#,##0_);[Red]\(#,##0\)"/>
    <numFmt numFmtId="183" formatCode="0.00_ "/>
  </numFmts>
  <fonts count="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>
      <alignment vertical="center"/>
    </xf>
    <xf numFmtId="0" fontId="2" fillId="0" borderId="12" xfId="0" applyFont="1" applyBorder="1" applyAlignment="1">
      <alignment vertical="center" textRotation="255"/>
    </xf>
    <xf numFmtId="176" fontId="2" fillId="0" borderId="1" xfId="0" applyNumberFormat="1" applyFont="1" applyBorder="1">
      <alignment vertical="center"/>
    </xf>
    <xf numFmtId="0" fontId="2" fillId="2" borderId="1" xfId="0" applyFont="1" applyFill="1" applyBorder="1">
      <alignment vertical="center"/>
    </xf>
    <xf numFmtId="176" fontId="4" fillId="0" borderId="1" xfId="0" applyNumberFormat="1" applyFont="1" applyBorder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  <xf numFmtId="176" fontId="2" fillId="0" borderId="0" xfId="0" applyNumberFormat="1" applyFont="1">
      <alignment vertical="center"/>
    </xf>
    <xf numFmtId="176" fontId="2" fillId="0" borderId="14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176" fontId="2" fillId="0" borderId="8" xfId="0" applyNumberFormat="1" applyFont="1" applyBorder="1">
      <alignment vertical="center"/>
    </xf>
    <xf numFmtId="176" fontId="2" fillId="0" borderId="9" xfId="0" applyNumberFormat="1" applyFont="1" applyBorder="1">
      <alignment vertical="center"/>
    </xf>
    <xf numFmtId="176" fontId="2" fillId="0" borderId="8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9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183" fontId="2" fillId="3" borderId="1" xfId="0" applyNumberFormat="1" applyFont="1" applyFill="1" applyBorder="1" applyAlignment="1">
      <alignment vertical="center"/>
    </xf>
    <xf numFmtId="183" fontId="2" fillId="3" borderId="1" xfId="0" applyNumberFormat="1" applyFont="1" applyFill="1" applyBorder="1">
      <alignment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82" fontId="2" fillId="2" borderId="6" xfId="0" applyNumberFormat="1" applyFont="1" applyFill="1" applyBorder="1" applyAlignment="1">
      <alignment horizontal="center" vertical="center"/>
    </xf>
    <xf numFmtId="182" fontId="2" fillId="2" borderId="7" xfId="0" applyNumberFormat="1" applyFont="1" applyFill="1" applyBorder="1" applyAlignment="1">
      <alignment horizontal="center" vertical="center"/>
    </xf>
    <xf numFmtId="176" fontId="2" fillId="0" borderId="4" xfId="0" applyNumberFormat="1" applyFont="1" applyBorder="1" applyAlignment="1">
      <alignment horizontal="right" vertical="center"/>
    </xf>
    <xf numFmtId="176" fontId="2" fillId="0" borderId="5" xfId="0" applyNumberFormat="1" applyFont="1" applyBorder="1" applyAlignment="1">
      <alignment horizontal="right" vertical="center"/>
    </xf>
    <xf numFmtId="182" fontId="2" fillId="0" borderId="10" xfId="0" applyNumberFormat="1" applyFont="1" applyBorder="1" applyAlignment="1">
      <alignment horizontal="center" vertical="center"/>
    </xf>
    <xf numFmtId="182" fontId="2" fillId="0" borderId="1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182" fontId="2" fillId="0" borderId="6" xfId="0" applyNumberFormat="1" applyFont="1" applyBorder="1" applyAlignment="1">
      <alignment horizontal="center" vertical="center"/>
    </xf>
    <xf numFmtId="182" fontId="2" fillId="0" borderId="7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textRotation="255"/>
    </xf>
    <xf numFmtId="182" fontId="2" fillId="2" borderId="10" xfId="0" applyNumberFormat="1" applyFont="1" applyFill="1" applyBorder="1" applyAlignment="1">
      <alignment horizontal="center" vertical="center"/>
    </xf>
    <xf numFmtId="182" fontId="2" fillId="2" borderId="1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75938-2EE8-4176-A60E-C453AFF865B9}">
  <dimension ref="B1:J27"/>
  <sheetViews>
    <sheetView tabSelected="1" view="pageBreakPreview" zoomScaleNormal="100" zoomScaleSheetLayoutView="100" workbookViewId="0">
      <selection activeCell="I14" sqref="I14"/>
    </sheetView>
  </sheetViews>
  <sheetFormatPr defaultRowHeight="18" x14ac:dyDescent="0.2"/>
  <cols>
    <col min="1" max="1" width="8.7265625" style="1"/>
    <col min="2" max="2" width="3" style="1" bestFit="1" customWidth="1"/>
    <col min="3" max="3" width="14.26953125" style="1" bestFit="1" customWidth="1"/>
    <col min="4" max="4" width="10.453125" style="1" bestFit="1" customWidth="1"/>
    <col min="5" max="5" width="12.6328125" style="1" customWidth="1"/>
    <col min="6" max="6" width="15.90625" style="1" bestFit="1" customWidth="1"/>
    <col min="7" max="8" width="16.1796875" style="1" bestFit="1" customWidth="1"/>
    <col min="9" max="9" width="15.6328125" style="1" customWidth="1"/>
    <col min="10" max="10" width="11.81640625" style="1" bestFit="1" customWidth="1"/>
    <col min="11" max="16384" width="8.7265625" style="1"/>
  </cols>
  <sheetData>
    <row r="1" spans="2:9" ht="20" customHeight="1" x14ac:dyDescent="0.2">
      <c r="C1" s="48" t="s">
        <v>23</v>
      </c>
      <c r="D1" s="48"/>
      <c r="E1" s="48"/>
      <c r="F1" s="48"/>
      <c r="G1" s="48"/>
    </row>
    <row r="2" spans="2:9" ht="20" customHeight="1" x14ac:dyDescent="0.2"/>
    <row r="3" spans="2:9" ht="15" customHeight="1" x14ac:dyDescent="0.2">
      <c r="C3" s="49" t="s">
        <v>15</v>
      </c>
      <c r="D3" s="49"/>
      <c r="E3" s="8" t="s">
        <v>20</v>
      </c>
      <c r="F3" s="8" t="s">
        <v>22</v>
      </c>
      <c r="G3" s="49" t="s">
        <v>21</v>
      </c>
      <c r="H3" s="49"/>
    </row>
    <row r="4" spans="2:9" ht="15" customHeight="1" x14ac:dyDescent="0.2">
      <c r="C4" s="49"/>
      <c r="D4" s="49"/>
      <c r="E4" s="9" t="s">
        <v>26</v>
      </c>
      <c r="F4" s="9" t="s">
        <v>27</v>
      </c>
      <c r="G4" s="20" t="s">
        <v>13</v>
      </c>
      <c r="H4" s="20" t="s">
        <v>14</v>
      </c>
    </row>
    <row r="5" spans="2:9" ht="30" customHeight="1" x14ac:dyDescent="0.2">
      <c r="C5" s="50" t="s">
        <v>12</v>
      </c>
      <c r="D5" s="50"/>
      <c r="E5" s="2">
        <v>226</v>
      </c>
      <c r="F5" s="22"/>
      <c r="G5" s="23"/>
      <c r="H5" s="23"/>
    </row>
    <row r="6" spans="2:9" ht="20" customHeight="1" x14ac:dyDescent="0.2"/>
    <row r="7" spans="2:9" ht="30" customHeight="1" x14ac:dyDescent="0.2">
      <c r="C7" s="21" t="s">
        <v>19</v>
      </c>
      <c r="D7" s="51" t="s">
        <v>28</v>
      </c>
      <c r="E7" s="51"/>
      <c r="F7" s="21" t="s">
        <v>29</v>
      </c>
      <c r="G7" s="21" t="s">
        <v>30</v>
      </c>
      <c r="H7" s="21" t="s">
        <v>31</v>
      </c>
      <c r="I7" s="21" t="s">
        <v>34</v>
      </c>
    </row>
    <row r="8" spans="2:9" ht="30" customHeight="1" x14ac:dyDescent="0.2">
      <c r="B8" s="4"/>
      <c r="C8" s="3" t="s">
        <v>0</v>
      </c>
      <c r="D8" s="24">
        <v>78458</v>
      </c>
      <c r="E8" s="25"/>
      <c r="F8" s="5">
        <f>ROUNDDOWN($E$5*$F$5*0.85,0)</f>
        <v>0</v>
      </c>
      <c r="G8" s="17" t="s">
        <v>16</v>
      </c>
      <c r="H8" s="5">
        <f>ROUNDDOWN(D8*$H$5,0)</f>
        <v>0</v>
      </c>
      <c r="I8" s="5">
        <f>ROUNDDOWN(SUM(F8:H8),0)</f>
        <v>0</v>
      </c>
    </row>
    <row r="9" spans="2:9" ht="30" customHeight="1" x14ac:dyDescent="0.2">
      <c r="B9" s="4"/>
      <c r="C9" s="3" t="s">
        <v>1</v>
      </c>
      <c r="D9" s="24">
        <v>75284</v>
      </c>
      <c r="E9" s="25"/>
      <c r="F9" s="5">
        <f t="shared" ref="F9:F11" si="0">ROUNDDOWN($E$5*$F$5*0.85,0)</f>
        <v>0</v>
      </c>
      <c r="G9" s="17" t="s">
        <v>16</v>
      </c>
      <c r="H9" s="5">
        <f>ROUNDDOWN(D9*$H$5,0)</f>
        <v>0</v>
      </c>
      <c r="I9" s="5">
        <f>ROUNDDOWN(SUM(F9:H9),0)</f>
        <v>0</v>
      </c>
    </row>
    <row r="10" spans="2:9" ht="30" customHeight="1" x14ac:dyDescent="0.2">
      <c r="B10" s="4"/>
      <c r="C10" s="3" t="s">
        <v>2</v>
      </c>
      <c r="D10" s="24">
        <v>81577</v>
      </c>
      <c r="E10" s="25"/>
      <c r="F10" s="5">
        <f t="shared" si="0"/>
        <v>0</v>
      </c>
      <c r="G10" s="17" t="s">
        <v>16</v>
      </c>
      <c r="H10" s="5">
        <f>ROUNDDOWN(D10*$H$5,0)</f>
        <v>0</v>
      </c>
      <c r="I10" s="5">
        <f t="shared" ref="I10:I20" si="1">ROUNDDOWN(SUM(F10:H10),0)</f>
        <v>0</v>
      </c>
    </row>
    <row r="11" spans="2:9" ht="15" customHeight="1" x14ac:dyDescent="0.2">
      <c r="B11" s="4"/>
      <c r="C11" s="40" t="s">
        <v>3</v>
      </c>
      <c r="D11" s="41">
        <v>41915</v>
      </c>
      <c r="E11" s="42"/>
      <c r="F11" s="36">
        <f t="shared" si="0"/>
        <v>0</v>
      </c>
      <c r="G11" s="18" t="s">
        <v>16</v>
      </c>
      <c r="H11" s="15">
        <f>ROUNDDOWN(D11*$H$5,0)</f>
        <v>0</v>
      </c>
      <c r="I11" s="13">
        <f t="shared" si="1"/>
        <v>0</v>
      </c>
    </row>
    <row r="12" spans="2:9" ht="15" customHeight="1" x14ac:dyDescent="0.2">
      <c r="B12" s="43" t="s">
        <v>13</v>
      </c>
      <c r="C12" s="40"/>
      <c r="D12" s="44">
        <v>41915</v>
      </c>
      <c r="E12" s="45"/>
      <c r="F12" s="37"/>
      <c r="G12" s="14">
        <f>ROUNDDOWN(D12*$G$5,0)</f>
        <v>0</v>
      </c>
      <c r="H12" s="16" t="s">
        <v>16</v>
      </c>
      <c r="I12" s="14">
        <f t="shared" si="1"/>
        <v>0</v>
      </c>
    </row>
    <row r="13" spans="2:9" ht="30" customHeight="1" x14ac:dyDescent="0.2">
      <c r="B13" s="43"/>
      <c r="C13" s="6" t="s">
        <v>4</v>
      </c>
      <c r="D13" s="46">
        <v>94970</v>
      </c>
      <c r="E13" s="47"/>
      <c r="F13" s="5">
        <f t="shared" ref="F13:F15" si="2">ROUNDDOWN($E$5*$F$5*0.85,0)</f>
        <v>0</v>
      </c>
      <c r="G13" s="5">
        <f>ROUNDDOWN(D13*$G$5,0)</f>
        <v>0</v>
      </c>
      <c r="H13" s="17" t="s">
        <v>16</v>
      </c>
      <c r="I13" s="5">
        <f t="shared" si="1"/>
        <v>0</v>
      </c>
    </row>
    <row r="14" spans="2:9" ht="30" customHeight="1" x14ac:dyDescent="0.2">
      <c r="B14" s="43"/>
      <c r="C14" s="6" t="s">
        <v>5</v>
      </c>
      <c r="D14" s="46">
        <v>91222</v>
      </c>
      <c r="E14" s="47"/>
      <c r="F14" s="5">
        <f t="shared" si="2"/>
        <v>0</v>
      </c>
      <c r="G14" s="5">
        <f>ROUNDDOWN(D14*$G$5,0)</f>
        <v>0</v>
      </c>
      <c r="H14" s="17" t="s">
        <v>16</v>
      </c>
      <c r="I14" s="5">
        <f t="shared" si="1"/>
        <v>0</v>
      </c>
    </row>
    <row r="15" spans="2:9" ht="15" customHeight="1" x14ac:dyDescent="0.2">
      <c r="B15" s="43"/>
      <c r="C15" s="40" t="s">
        <v>6</v>
      </c>
      <c r="D15" s="34">
        <v>38801</v>
      </c>
      <c r="E15" s="35"/>
      <c r="F15" s="36">
        <f t="shared" si="2"/>
        <v>0</v>
      </c>
      <c r="G15" s="15">
        <f>ROUNDDOWN(D15*$G$5,0)</f>
        <v>0</v>
      </c>
      <c r="H15" s="18" t="s">
        <v>16</v>
      </c>
      <c r="I15" s="13">
        <f t="shared" si="1"/>
        <v>0</v>
      </c>
    </row>
    <row r="16" spans="2:9" ht="15" customHeight="1" x14ac:dyDescent="0.2">
      <c r="B16" s="4"/>
      <c r="C16" s="40"/>
      <c r="D16" s="38">
        <v>38801</v>
      </c>
      <c r="E16" s="39"/>
      <c r="F16" s="37"/>
      <c r="G16" s="16" t="s">
        <v>16</v>
      </c>
      <c r="H16" s="14">
        <f t="shared" ref="H16:H21" si="3">ROUNDDOWN(D16*$H$5,0)</f>
        <v>0</v>
      </c>
      <c r="I16" s="14">
        <f t="shared" si="1"/>
        <v>0</v>
      </c>
    </row>
    <row r="17" spans="2:10" ht="30" customHeight="1" x14ac:dyDescent="0.2">
      <c r="B17" s="4"/>
      <c r="C17" s="3" t="s">
        <v>7</v>
      </c>
      <c r="D17" s="24">
        <v>78107</v>
      </c>
      <c r="E17" s="25"/>
      <c r="F17" s="5">
        <f t="shared" ref="F17:F21" si="4">ROUNDDOWN($E$5*$F$5*0.85,0)</f>
        <v>0</v>
      </c>
      <c r="G17" s="17" t="s">
        <v>16</v>
      </c>
      <c r="H17" s="5">
        <f t="shared" si="3"/>
        <v>0</v>
      </c>
      <c r="I17" s="5">
        <f t="shared" si="1"/>
        <v>0</v>
      </c>
    </row>
    <row r="18" spans="2:10" ht="30" customHeight="1" x14ac:dyDescent="0.2">
      <c r="B18" s="4"/>
      <c r="C18" s="10" t="s">
        <v>8</v>
      </c>
      <c r="D18" s="24">
        <v>80124</v>
      </c>
      <c r="E18" s="25"/>
      <c r="F18" s="5">
        <f t="shared" si="4"/>
        <v>0</v>
      </c>
      <c r="G18" s="17" t="s">
        <v>16</v>
      </c>
      <c r="H18" s="5">
        <f t="shared" si="3"/>
        <v>0</v>
      </c>
      <c r="I18" s="5">
        <f t="shared" si="1"/>
        <v>0</v>
      </c>
    </row>
    <row r="19" spans="2:10" ht="30" customHeight="1" x14ac:dyDescent="0.2">
      <c r="B19" s="4"/>
      <c r="C19" s="10" t="s">
        <v>9</v>
      </c>
      <c r="D19" s="24">
        <v>82896</v>
      </c>
      <c r="E19" s="25"/>
      <c r="F19" s="5">
        <f t="shared" si="4"/>
        <v>0</v>
      </c>
      <c r="G19" s="17" t="s">
        <v>16</v>
      </c>
      <c r="H19" s="5">
        <f t="shared" si="3"/>
        <v>0</v>
      </c>
      <c r="I19" s="5">
        <f t="shared" si="1"/>
        <v>0</v>
      </c>
    </row>
    <row r="20" spans="2:10" ht="30" customHeight="1" x14ac:dyDescent="0.2">
      <c r="B20" s="4"/>
      <c r="C20" s="10" t="s">
        <v>10</v>
      </c>
      <c r="D20" s="24">
        <v>87114</v>
      </c>
      <c r="E20" s="25"/>
      <c r="F20" s="5">
        <f t="shared" si="4"/>
        <v>0</v>
      </c>
      <c r="G20" s="17" t="s">
        <v>16</v>
      </c>
      <c r="H20" s="5">
        <f t="shared" si="3"/>
        <v>0</v>
      </c>
      <c r="I20" s="5">
        <f t="shared" si="1"/>
        <v>0</v>
      </c>
    </row>
    <row r="21" spans="2:10" ht="30" customHeight="1" x14ac:dyDescent="0.2">
      <c r="B21" s="4"/>
      <c r="C21" s="10" t="s">
        <v>11</v>
      </c>
      <c r="D21" s="24">
        <v>69659</v>
      </c>
      <c r="E21" s="25"/>
      <c r="F21" s="5">
        <f t="shared" si="4"/>
        <v>0</v>
      </c>
      <c r="G21" s="17" t="s">
        <v>16</v>
      </c>
      <c r="H21" s="5">
        <f t="shared" si="3"/>
        <v>0</v>
      </c>
      <c r="I21" s="5">
        <f>ROUNDDOWN(SUM(F21:H21),0)</f>
        <v>0</v>
      </c>
      <c r="J21" s="11"/>
    </row>
    <row r="22" spans="2:10" ht="30" customHeight="1" x14ac:dyDescent="0.2">
      <c r="B22" s="4"/>
      <c r="C22" s="3"/>
      <c r="D22" s="26">
        <f>SUM(D8:D21)</f>
        <v>980843</v>
      </c>
      <c r="E22" s="27"/>
      <c r="F22" s="12"/>
      <c r="G22" s="12"/>
      <c r="H22" s="12"/>
      <c r="I22" s="7">
        <f>SUM(I8:I21)</f>
        <v>0</v>
      </c>
      <c r="J22" s="1" t="s">
        <v>33</v>
      </c>
    </row>
    <row r="25" spans="2:10" ht="30" customHeight="1" x14ac:dyDescent="0.2">
      <c r="C25" s="5">
        <f>I22</f>
        <v>0</v>
      </c>
      <c r="D25" s="28" t="s">
        <v>18</v>
      </c>
      <c r="E25" s="29"/>
      <c r="F25" s="19" t="s">
        <v>17</v>
      </c>
      <c r="G25" s="5">
        <f>ROUNDDOWN(C25*10/110,0)</f>
        <v>0</v>
      </c>
      <c r="H25" s="30" t="s">
        <v>24</v>
      </c>
      <c r="I25" s="31"/>
    </row>
    <row r="26" spans="2:10" ht="40" customHeight="1" x14ac:dyDescent="0.2"/>
    <row r="27" spans="2:10" ht="30" customHeight="1" x14ac:dyDescent="0.2">
      <c r="C27" s="5">
        <f>I22</f>
        <v>0</v>
      </c>
      <c r="D27" s="19" t="s">
        <v>32</v>
      </c>
      <c r="E27" s="5">
        <f>G25</f>
        <v>0</v>
      </c>
      <c r="F27" s="19" t="s">
        <v>17</v>
      </c>
      <c r="G27" s="7">
        <f>C27-E27</f>
        <v>0</v>
      </c>
      <c r="H27" s="32" t="s">
        <v>25</v>
      </c>
      <c r="I27" s="33"/>
    </row>
  </sheetData>
  <mergeCells count="28">
    <mergeCell ref="D8:E8"/>
    <mergeCell ref="C1:G1"/>
    <mergeCell ref="C3:D4"/>
    <mergeCell ref="G3:H3"/>
    <mergeCell ref="C5:D5"/>
    <mergeCell ref="D7:E7"/>
    <mergeCell ref="B12:B15"/>
    <mergeCell ref="D12:E12"/>
    <mergeCell ref="D13:E13"/>
    <mergeCell ref="D14:E14"/>
    <mergeCell ref="C15:C16"/>
    <mergeCell ref="D9:E9"/>
    <mergeCell ref="D10:E10"/>
    <mergeCell ref="C11:C12"/>
    <mergeCell ref="D11:E11"/>
    <mergeCell ref="F11:F12"/>
    <mergeCell ref="H27:I27"/>
    <mergeCell ref="D15:E15"/>
    <mergeCell ref="F15:F16"/>
    <mergeCell ref="D16:E16"/>
    <mergeCell ref="D17:E17"/>
    <mergeCell ref="D18:E18"/>
    <mergeCell ref="D19:E19"/>
    <mergeCell ref="D20:E20"/>
    <mergeCell ref="D21:E21"/>
    <mergeCell ref="D22:E22"/>
    <mergeCell ref="D25:E25"/>
    <mergeCell ref="H25:I25"/>
  </mergeCells>
  <phoneticPr fontId="1"/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入札内訳書</vt:lpstr>
      <vt:lpstr>入札内訳書!Print_Area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牧代志子</dc:creator>
  <cp:lastModifiedBy> </cp:lastModifiedBy>
  <cp:lastPrinted>2024-01-10T02:29:37Z</cp:lastPrinted>
  <dcterms:created xsi:type="dcterms:W3CDTF">2023-12-19T05:48:34Z</dcterms:created>
  <dcterms:modified xsi:type="dcterms:W3CDTF">2024-01-10T02:41:53Z</dcterms:modified>
</cp:coreProperties>
</file>