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9DBDFAF5-7E89-44B1-AFF5-BC8A840F6F6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AM36" i="10"/>
  <c r="C36" i="10"/>
  <c r="BW35" i="10"/>
  <c r="BE35" i="10"/>
  <c r="AM35" i="10"/>
  <c r="C35" i="10"/>
  <c r="CO34" i="10"/>
  <c r="CO35" i="10" s="1"/>
  <c r="CO36" i="10" s="1"/>
  <c r="CO37" i="10" s="1"/>
  <c r="CO38" i="10" s="1"/>
  <c r="BW34" i="10"/>
  <c r="BE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<sst xmlns="http://schemas.openxmlformats.org/spreadsheetml/2006/main" count="1088" uniqueCount="554">
  <si>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</si>
  <si>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</si>
  <si>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</si>
  <si>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</si>
  <si>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</si>
  <si>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</si>
  <si>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</si>
  <si>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</si>
  <si>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</si>
  <si>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</si>
  <si>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</si>
  <si>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</si>
  <si>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</si>
  <si>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</si>
  <si>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</si>
  <si>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</si>
  <si>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</si>
  <si>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</si>
  <si>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</si>
  <si>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</si>
  <si>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</si>
  <si>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</si>
  <si>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</si>
  <si>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</si>
  <si>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</si>
  <si>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</si>
  <si>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</si>
  <si>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</si>
  <si>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</si>
  <si>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</si>
  <si>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</si>
  <si>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</si>
  <si>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</si>
  <si>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</si>
  <si>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</si>
  <si>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</si>
  <si>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</si>
  <si>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</si>
  <si>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</si>
  <si>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</si>
  <si>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</si>
  <si>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</si>
  <si>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</si>
  <si>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</si>
  <si>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</si>
  <si>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</si>
  <si>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</si>
  <si>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</si>
  <si>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</si>
  <si>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</si>
  <si>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</si>
  <si>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</si>
  <si>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</si>
  <si>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</si>
  <si>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</si>
  <si>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</si>
  <si>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</si>
  <si>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</si>
  <si>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</si>
  <si>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</si>
  <si>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</si>
  <si>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</si>
  <si>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</si>
  <si>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</si>
  <si>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</si>
  <si>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</si>
  <si>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</si>
  <si>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</si>
  <si>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</si>
  <si>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</si>
  <si>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</si>
  <si>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</si>
  <si>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</si>
  <si>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</si>
  <si>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</si>
  <si>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</si>
  <si>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</si>
  <si>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</si>
  <si>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</si>
  <si>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</si>
  <si>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</si>
  <si>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</si>
  <si>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</si>
  <si>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</si>
  <si>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</si>
  <si>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</si>
  <si>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</si>
  <si>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</si>
  <si>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</si>
  <si>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</si>
  <si>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</si>
  <si>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</si>
  <si>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</si>
  <si>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</si>
  <si>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</si>
  <si>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</si>
  <si>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</si>
  <si>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</si>
  <si>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</si>
  <si>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</si>
  <si>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</si>
  <si>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</si>
  <si>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</si>
  <si>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</si>
  <si>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</si>
  <si>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</si>
  <si>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</si>
  <si>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</si>
  <si>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</si>
  <si>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</si>
  <si>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</si>
  <si>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</si>
  <si>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</si>
  <si>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</si>
  <si>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</si>
  <si>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</si>
  <si>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</si>
  <si>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</si>
  <si>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</si>
  <si>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</si>
  <si>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</si>
  <si>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</si>
  <si>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</si>
  <si>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</si>
  <si>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</si>
  <si>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</si>
  <si>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</si>
  <si>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</si>
  <si>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</si>
  <si>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</si>
  <si>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</si>
  <si>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</si>
  <si>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</si>
  <si>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</si>
  <si>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</si>
  <si>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</si>
  <si>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</si>
  <si>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</si>
  <si>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</si>
  <si>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</si>
  <si>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</si>
  <si>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</si>
  <si>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</si>
  <si>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</si>
  <si>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</si>
  <si>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</si>
  <si>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</si>
  <si>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</si>
  <si>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</si>
  <si>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</si>
  <si>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</si>
  <si>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</si>
  <si>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</si>
  <si>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</si>
  <si>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</si>
  <si>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</si>
  <si>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</si>
  <si>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</si>
  <si>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</si>
  <si>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</si>
  <si>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</si>
  <si>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</si>
  <si>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</si>
  <si>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</si>
  <si>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</si>
  <si>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</si>
  <si>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</si>
  <si>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</si>
  <si>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</si>
  <si>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</si>
  <si>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</si>
  <si>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</si>
  <si>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</si>
  <si>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</si>
  <si>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</si>
  <si>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</si>
  <si>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</si>
  <si>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</si>
  <si>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</si>
  <si>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</si>
  <si>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</si>
  <si>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</si>
  <si>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</si>
  <si>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</si>
  <si>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</si>
  <si>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</si>
  <si>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</si>
  <si>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</si>
  <si>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</si>
  <si>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</si>
  <si>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</si>
  <si>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</si>
  <si>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</si>
  <si>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</si>
  <si>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</si>
  <si>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</si>
  <si>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</si>
  <si>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</si>
  <si>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</si>
  <si>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</si>
  <si>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</si>
  <si>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</si>
  <si>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</si>
  <si>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</si>
  <si>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</si>
  <si>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</si>
  <si>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</si>
  <si>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</si>
  <si>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</si>
  <si>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</si>
  <si>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</si>
  <si>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</si>
  <si>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</si>
  <si>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</si>
  <si>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</si>
  <si>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</si>
  <si>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</si>
  <si>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</si>
  <si>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</si>
  <si>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</si>
  <si>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</si>
  <si>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</si>
  <si>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</si>
  <si>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</si>
  <si>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</si>
  <si>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</si>
  <si>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</si>
  <si>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</si>
  <si>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</si>
  <si>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</si>
  <si>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</si>
  <si>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</si>
  <si>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</si>
  <si>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</si>
  <si>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</si>
  <si>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</si>
  <si>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</si>
  <si>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</si>
  <si>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</si>
  <si>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</si>
  <si>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</si>
  <si>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</si>
  <si>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</si>
  <si>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</si>
  <si>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</si>
  <si>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</si>
  <si>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</si>
  <si>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</si>
  <si>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</si>
  <si>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</si>
  <si>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</si>
  <si>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</si>
  <si>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</si>
  <si>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</si>
  <si>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</si>
  <si>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</si>
  <si>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</si>
  <si>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</si>
  <si>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</si>
  <si>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</si>
  <si>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</si>
  <si>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</si>
  <si>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</si>
  <si>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</si>
  <si>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</si>
  <si>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</si>
  <si>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</si>
  <si>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</si>
  <si>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</si>
  <si>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</si>
  <si>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</si>
  <si>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</si>
  <si>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</si>
  <si>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</si>
  <si>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</si>
  <si>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</si>
  <si>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</si>
  <si>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</si>
  <si>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</si>
  <si>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</si>
  <si>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</si>
  <si>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</si>
  <si>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</si>
  <si>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</si>
  <si>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</si>
  <si>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</si>
  <si>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</si>
  <si>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</si>
  <si>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</si>
  <si>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</si>
  <si>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</si>
  <si>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</si>
  <si>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</si>
  <si>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</si>
  <si>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</si>
  <si>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</si>
  <si>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</si>
  <si>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</si>
  <si>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</si>
  <si>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</si>
  <si>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</si>
  <si>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</si>
  <si>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</si>
  <si>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</si>
  <si>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</si>
  <si>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</si>
  <si>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</si>
  <si>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</si>
  <si>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</si>
  <si>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</si>
  <si>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</si>
  <si>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</si>
  <si>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</si>
  <si>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</si>
  <si>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</si>
  <si>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</si>
  <si>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</si>
  <si>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</si>
  <si>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</si>
  <si>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</si>
  <si>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</si>
  <si>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</si>
  <si>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</si>
  <si>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</si>
  <si>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</si>
  <si>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</si>
  <si>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</si>
  <si>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</si>
  <si>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</si>
  <si>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</si>
  <si>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</si>
  <si>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</si>
  <si>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</si>
  <si>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</si>
  <si>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</si>
  <si>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</si>
  <si>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</si>
  <si>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</si>
  <si>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</si>
  <si>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</si>
  <si>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</si>
  <si>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</si>
  <si>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</si>
  <si>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</si>
  <si>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</si>
  <si>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</si>
  <si>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</si>
  <si>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</si>
  <si>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</si>
  <si>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</si>
  <si>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</si>
  <si>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</si>
  <si>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</si>
  <si>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</si>
  <si>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</si>
  <si>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</si>
  <si>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</si>
  <si>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</si>
  <si>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</si>
  <si>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</si>
  <si>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</si>
  <si>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</si>
  <si>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</si>
  <si>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</si>
  <si>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</si>
  <si>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</si>
  <si>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</si>
  <si>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</si>
  <si>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</si>
  <si>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</si>
  <si>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</si>
  <si>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</si>
  <si>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</si>
  <si>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</si>
  <si>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</si>
  <si>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</si>
  <si>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</si>
  <si>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</si>
  <si>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</si>
  <si>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</si>
  <si>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</si>
  <si>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</si>
  <si>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</si>
  <si>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</si>
  <si>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</si>
  <si>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</si>
  <si>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</si>
  <si>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</si>
  <si>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</si>
  <si>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</si>
  <si>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</si>
  <si>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</si>
  <si>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</si>
  <si>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</si>
  <si>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</si>
  <si>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</si>
  <si>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</si>
  <si>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</si>
  <si>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</si>
  <si>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</si>
  <si>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</si>
  <si>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</si>
  <si>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</si>
  <si>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</si>
  <si>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</si>
  <si>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</si>
  <si>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</si>
  <si>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</si>
  <si>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</si>
  <si>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</si>
  <si>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</si>
  <si>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</si>
  <si>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</si>
  <si>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</si>
  <si>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</si>
  <si>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</si>
  <si>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</si>
  <si>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</si>
  <si>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</si>
  <si>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</si>
  <si>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</si>
  <si>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</si>
  <si>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</si>
  <si>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</si>
  <si>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</si>
  <si>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</si>
  <si>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</si>
  <si>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</si>
  <si>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</si>
  <si>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</si>
  <si>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</si>
  <si>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</si>
  <si>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</si>
  <si>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</si>
  <si>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</si>
  <si>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</si>
  <si>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</si>
  <si>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</si>
  <si>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</si>
  <si>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</si>
  <si>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</si>
  <si>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</si>
  <si>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</si>
  <si>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</si>
  <si>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</si>
  <si>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</si>
  <si>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</si>
  <si>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</si>
  <si>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</si>
  <si>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</si>
  <si>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</si>
  <si>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</si>
  <si>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</si>
  <si>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</si>
  <si>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</si>
  <si>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</si>
  <si>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</si>
  <si>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</si>
  <si>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</si>
  <si>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</si>
  <si>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</si>
  <si>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</si>
  <si>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</si>
  <si>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</si>
  <si>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</si>
  <si>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</si>
  <si>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</si>
  <si>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</si>
  <si>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</si>
  <si>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</si>
  <si>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</si>
  <si>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</si>
  <si>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</si>
  <si>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</si>
  <si>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</si>
  <si>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</si>
  <si>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</si>
  <si>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</si>
  <si>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</si>
  <si>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</si>
  <si>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</si>
  <si>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</si>
  <si>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</si>
  <si>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</si>
  <si>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</si>
  <si>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</si>
  <si>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</si>
  <si>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</si>
  <si>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</si>
  <si>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</si>
  <si>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</si>
  <si>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</si>
  <si>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</si>
  <si>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</si>
  <si>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</si>
  <si>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</si>
  <si>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</si>
  <si>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</si>
  <si>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</si>
  <si>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</si>
  <si>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</si>
  <si>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</si>
  <si>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</si>
  <si>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</si>
  <si>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</si>
  <si>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</si>
  <si>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</si>
  <si>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</si>
  <si>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</si>
  <si>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</si>
  <si>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</si>
  <si>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</si>
  <si>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</si>
  <si>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</si>
  <si>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</si>
  <si>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</si>
  <si>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</si>
  <si>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</si>
  <si>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</si>
  <si>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</si>
  <si>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</si>
  <si>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</si>
  <si>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</si>
  <si>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</si>
  <si>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</si>
  <si>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</si>
  <si>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</si>
  <si>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</si>
  <si>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0.68</t>
  </si>
  <si>
    <t>▲ 0.10</t>
  </si>
  <si>
    <t>▲ 0.03</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</si>
  <si>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</si>
  <si>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</si>
  <si>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</si>
  <si>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</si>
  <si>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</si>
  <si>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</si>
  <si>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</si>
  <si>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</si>
  <si>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</si>
  <si>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</si>
  <si>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</si>
  <si>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</si>
  <si>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市川市清掃公社</t>
    <rPh sb="0" eb="3">
      <t>イチカワシ</t>
    </rPh>
    <rPh sb="3" eb="5">
      <t>セイソウ</t>
    </rPh>
    <rPh sb="5" eb="7">
      <t>コウシャ</t>
    </rPh>
    <phoneticPr fontId="10"/>
  </si>
  <si>
    <t>市川市花と緑のまちづくり財団</t>
    <rPh sb="0" eb="3">
      <t>イチカワシ</t>
    </rPh>
    <rPh sb="3" eb="4">
      <t>ハナ</t>
    </rPh>
    <rPh sb="5" eb="6">
      <t>ミドリ</t>
    </rPh>
    <rPh sb="12" eb="14">
      <t>ザイダン</t>
    </rPh>
    <phoneticPr fontId="10"/>
  </si>
  <si>
    <t>市川市文化振興財団</t>
    <rPh sb="0" eb="3">
      <t>イチカワシ</t>
    </rPh>
    <rPh sb="3" eb="5">
      <t>ブンカ</t>
    </rPh>
    <rPh sb="5" eb="7">
      <t>シンコウ</t>
    </rPh>
    <rPh sb="7" eb="9">
      <t>ザイダン</t>
    </rPh>
    <phoneticPr fontId="10"/>
  </si>
  <si>
    <t>本八幡ビル株式会社</t>
    <rPh sb="0" eb="3">
      <t>モトヤワタ</t>
    </rPh>
    <rPh sb="5" eb="7">
      <t>カブシキ</t>
    </rPh>
    <rPh sb="7" eb="9">
      <t>カイシャ</t>
    </rPh>
    <phoneticPr fontId="10"/>
  </si>
  <si>
    <t>市川市土地開発公社</t>
    <rPh sb="0" eb="3">
      <t>イチカワシ</t>
    </rPh>
    <rPh sb="3" eb="5">
      <t>トチ</t>
    </rPh>
    <rPh sb="5" eb="7">
      <t>カイハツ</t>
    </rPh>
    <rPh sb="7" eb="9">
      <t>コウシャ</t>
    </rPh>
    <phoneticPr fontId="10"/>
  </si>
  <si>
    <t>一般廃棄物処理施設建設等基金</t>
    <rPh sb="0" eb="2">
      <t>イッパン</t>
    </rPh>
    <rPh sb="2" eb="5">
      <t>ハイキブツ</t>
    </rPh>
    <rPh sb="5" eb="7">
      <t>ショリ</t>
    </rPh>
    <rPh sb="7" eb="9">
      <t>シセツ</t>
    </rPh>
    <rPh sb="9" eb="11">
      <t>ケンセツ</t>
    </rPh>
    <rPh sb="11" eb="12">
      <t>トウ</t>
    </rPh>
    <rPh sb="12" eb="14">
      <t>キキン</t>
    </rPh>
    <phoneticPr fontId="5"/>
  </si>
  <si>
    <t>公共施設整備基金</t>
    <rPh sb="0" eb="8">
      <t>コウキョウシセツセイビキキン</t>
    </rPh>
    <phoneticPr fontId="38"/>
  </si>
  <si>
    <t>職員退職手当基金</t>
    <rPh sb="0" eb="4">
      <t>ショクインタイショク</t>
    </rPh>
    <rPh sb="4" eb="6">
      <t>テアテ</t>
    </rPh>
    <rPh sb="6" eb="8">
      <t>キキン</t>
    </rPh>
    <phoneticPr fontId="38"/>
  </si>
  <si>
    <t>福祉基金</t>
    <rPh sb="0" eb="2">
      <t>フクシ</t>
    </rPh>
    <rPh sb="2" eb="4">
      <t>キキン</t>
    </rPh>
    <phoneticPr fontId="38"/>
  </si>
  <si>
    <t>森林環境譲与税基金</t>
  </si>
  <si>
    <t>いちかわクリーンエネルギー株式会社</t>
    <rPh sb="13" eb="17">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</si>
</sst>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F7E8-4D34-825B-7029EBCF31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41573</c:v>
                </c:pt>
                <c:pt idx="1">
                  <c:v>29492</c:v>
                </c:pt>
                <c:pt idx="2">
                  <c:v>19253</c:v>
                </c:pt>
                <c:pt idx="3">
                  <c:v>18704</c:v>
                </c:pt>
                <c:pt idx="4">
                  <c:v>28387</c:v>
                </c:pt>
              </c:numCache>
            </c:numRef>
          </c:val>
          <c:smooth val="0"/>
          <c:extLst>
            <c:ext xmlns:c16="http://schemas.microsoft.com/office/drawing/2014/chart" uri="{C3380CC4-5D6E-409C-BE32-E72D297353CC}">
              <c16:uniqueId val="{00000001-F7E8-4D34-825B-7029EBCF31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4.18</c:v>
                </c:pt>
                <c:pt idx="1">
                  <c:v>5.48</c:v>
                </c:pt>
                <c:pt idx="2">
                  <c:v>4.4800000000000004</c:v>
                </c:pt>
                <c:pt idx="3">
                  <c:v>4.25</c:v>
                </c:pt>
                <c:pt idx="4">
                  <c:v>4.0199999999999996</c:v>
                </c:pt>
              </c:numCache>
            </c:numRef>
          </c:val>
          <c:extLst>
            <c:ext xmlns:c16="http://schemas.microsoft.com/office/drawing/2014/chart" uri="{C3380CC4-5D6E-409C-BE32-E72D297353CC}">
              <c16:uniqueId val="{00000000-A1C3-4CF8-8327-498708ABFB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25.98</c:v>
                </c:pt>
                <c:pt idx="1">
                  <c:v>29.25</c:v>
                </c:pt>
                <c:pt idx="2">
                  <c:v>30.33</c:v>
                </c:pt>
                <c:pt idx="3">
                  <c:v>31.84</c:v>
                </c:pt>
                <c:pt idx="4">
                  <c:v>32.96</c:v>
                </c:pt>
              </c:numCache>
            </c:numRef>
          </c:val>
          <c:extLst>
            <c:ext xmlns:c16="http://schemas.microsoft.com/office/drawing/2014/chart" uri="{C3380CC4-5D6E-409C-BE32-E72D297353CC}">
              <c16:uniqueId val="{00000001-A1C3-4CF8-8327-498708ABFB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1.1100000000000001</c:v>
                </c:pt>
                <c:pt idx="1">
                  <c:v>1.21</c:v>
                </c:pt>
                <c:pt idx="2">
                  <c:v>-0.68</c:v>
                </c:pt>
                <c:pt idx="3">
                  <c:v>-0.1</c:v>
                </c:pt>
                <c:pt idx="4">
                  <c:v>-0.03</c:v>
                </c:pt>
              </c:numCache>
            </c:numRef>
          </c:val>
          <c:smooth val="0"/>
          <c:extLst>
            <c:ext xmlns:c16="http://schemas.microsoft.com/office/drawing/2014/chart" uri="{C3380CC4-5D6E-409C-BE32-E72D297353CC}">
              <c16:uniqueId val="{00000002-A1C3-4CF8-8327-498708ABFB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71-480A-B33A-BB588F3FD8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71-480A-B33A-BB588F3FD8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71-480A-B33A-BB588F3FD85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71-480A-B33A-BB588F3FD85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371-480A-B33A-BB588F3FD85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5-3371-480A-B33A-BB588F3FD85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0.05</c:v>
                </c:pt>
                <c:pt idx="4">
                  <c:v>#N/A</c:v>
                </c:pt>
                <c:pt idx="5">
                  <c:v>0.09</c:v>
                </c:pt>
                <c:pt idx="6">
                  <c:v>#N/A</c:v>
                </c:pt>
                <c:pt idx="7">
                  <c:v>0.11</c:v>
                </c:pt>
                <c:pt idx="8">
                  <c:v>#N/A</c:v>
                </c:pt>
                <c:pt idx="9">
                  <c:v>0.06</c:v>
                </c:pt>
              </c:numCache>
            </c:numRef>
          </c:val>
          <c:extLst>
            <c:ext xmlns:c16="http://schemas.microsoft.com/office/drawing/2014/chart" uri="{C3380CC4-5D6E-409C-BE32-E72D297353CC}">
              <c16:uniqueId val="{00000006-3371-480A-B33A-BB588F3FD85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c:v>
                </c:pt>
                <c:pt idx="2">
                  <c:v>#N/A</c:v>
                </c:pt>
                <c:pt idx="3">
                  <c:v>0.48</c:v>
                </c:pt>
                <c:pt idx="4">
                  <c:v>#N/A</c:v>
                </c:pt>
                <c:pt idx="5">
                  <c:v>0.43</c:v>
                </c:pt>
                <c:pt idx="6">
                  <c:v>#N/A</c:v>
                </c:pt>
                <c:pt idx="7">
                  <c:v>0.18</c:v>
                </c:pt>
                <c:pt idx="8">
                  <c:v>#N/A</c:v>
                </c:pt>
                <c:pt idx="9">
                  <c:v>0.17</c:v>
                </c:pt>
              </c:numCache>
            </c:numRef>
          </c:val>
          <c:extLst>
            <c:ext xmlns:c16="http://schemas.microsoft.com/office/drawing/2014/chart" uri="{C3380CC4-5D6E-409C-BE32-E72D297353CC}">
              <c16:uniqueId val="{00000007-3371-480A-B33A-BB588F3FD85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2.25</c:v>
                </c:pt>
                <c:pt idx="2">
                  <c:v>#N/A</c:v>
                </c:pt>
                <c:pt idx="3">
                  <c:v>2.12</c:v>
                </c:pt>
                <c:pt idx="4">
                  <c:v>#N/A</c:v>
                </c:pt>
                <c:pt idx="5">
                  <c:v>1.86</c:v>
                </c:pt>
                <c:pt idx="6">
                  <c:v>#N/A</c:v>
                </c:pt>
                <c:pt idx="7">
                  <c:v>1.6</c:v>
                </c:pt>
                <c:pt idx="8">
                  <c:v>#N/A</c:v>
                </c:pt>
                <c:pt idx="9">
                  <c:v>1.78</c:v>
                </c:pt>
              </c:numCache>
            </c:numRef>
          </c:val>
          <c:extLst>
            <c:ext xmlns:c16="http://schemas.microsoft.com/office/drawing/2014/chart" uri="{C3380CC4-5D6E-409C-BE32-E72D297353CC}">
              <c16:uniqueId val="{00000008-3371-480A-B33A-BB588F3FD8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4.17</c:v>
                </c:pt>
                <c:pt idx="2">
                  <c:v>#N/A</c:v>
                </c:pt>
                <c:pt idx="3">
                  <c:v>5.47</c:v>
                </c:pt>
                <c:pt idx="4">
                  <c:v>#N/A</c:v>
                </c:pt>
                <c:pt idx="5">
                  <c:v>4.4800000000000004</c:v>
                </c:pt>
                <c:pt idx="6">
                  <c:v>#N/A</c:v>
                </c:pt>
                <c:pt idx="7">
                  <c:v>4.24</c:v>
                </c:pt>
                <c:pt idx="8">
                  <c:v>#N/A</c:v>
                </c:pt>
                <c:pt idx="9">
                  <c:v>4.0199999999999996</c:v>
                </c:pt>
              </c:numCache>
            </c:numRef>
          </c:val>
          <c:extLst>
            <c:ext xmlns:c16="http://schemas.microsoft.com/office/drawing/2014/chart" uri="{C3380CC4-5D6E-409C-BE32-E72D297353CC}">
              <c16:uniqueId val="{00000009-3371-480A-B33A-BB588F3FD8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9358</c:v>
                </c:pt>
                <c:pt idx="5">
                  <c:v>8941</c:v>
                </c:pt>
                <c:pt idx="8">
                  <c:v>7931</c:v>
                </c:pt>
                <c:pt idx="11">
                  <c:v>7711</c:v>
                </c:pt>
                <c:pt idx="14">
                  <c:v>7068</c:v>
                </c:pt>
              </c:numCache>
            </c:numRef>
          </c:val>
          <c:extLst>
            <c:ext xmlns:c16="http://schemas.microsoft.com/office/drawing/2014/chart" uri="{C3380CC4-5D6E-409C-BE32-E72D297353CC}">
              <c16:uniqueId val="{00000000-5D1B-44FC-84B1-1F9C5EEA76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1B-44FC-84B1-1F9C5EEA76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1675</c:v>
                </c:pt>
                <c:pt idx="3">
                  <c:v>1579</c:v>
                </c:pt>
                <c:pt idx="6">
                  <c:v>802</c:v>
                </c:pt>
                <c:pt idx="9">
                  <c:v>1149</c:v>
                </c:pt>
                <c:pt idx="12">
                  <c:v>713</c:v>
                </c:pt>
              </c:numCache>
            </c:numRef>
          </c:val>
          <c:extLst>
            <c:ext xmlns:c16="http://schemas.microsoft.com/office/drawing/2014/chart" uri="{C3380CC4-5D6E-409C-BE32-E72D297353CC}">
              <c16:uniqueId val="{00000002-5D1B-44FC-84B1-1F9C5EEA76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1B-44FC-84B1-1F9C5EEA76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1267</c:v>
                </c:pt>
                <c:pt idx="3">
                  <c:v>950</c:v>
                </c:pt>
                <c:pt idx="6">
                  <c:v>982</c:v>
                </c:pt>
                <c:pt idx="9">
                  <c:v>1026</c:v>
                </c:pt>
                <c:pt idx="12">
                  <c:v>1078</c:v>
                </c:pt>
              </c:numCache>
            </c:numRef>
          </c:val>
          <c:extLst>
            <c:ext xmlns:c16="http://schemas.microsoft.com/office/drawing/2014/chart" uri="{C3380CC4-5D6E-409C-BE32-E72D297353CC}">
              <c16:uniqueId val="{00000004-5D1B-44FC-84B1-1F9C5EEA76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1B-44FC-84B1-1F9C5EEA76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1B-44FC-84B1-1F9C5EEA76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8041</c:v>
                </c:pt>
                <c:pt idx="3">
                  <c:v>7635</c:v>
                </c:pt>
                <c:pt idx="6">
                  <c:v>7815</c:v>
                </c:pt>
                <c:pt idx="9">
                  <c:v>8386</c:v>
                </c:pt>
                <c:pt idx="12">
                  <c:v>8024</c:v>
                </c:pt>
              </c:numCache>
            </c:numRef>
          </c:val>
          <c:extLst>
            <c:ext xmlns:c16="http://schemas.microsoft.com/office/drawing/2014/chart" uri="{C3380CC4-5D6E-409C-BE32-E72D297353CC}">
              <c16:uniqueId val="{00000007-5D1B-44FC-84B1-1F9C5EEA76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1625</c:v>
                </c:pt>
                <c:pt idx="2">
                  <c:v>#N/A</c:v>
                </c:pt>
                <c:pt idx="3">
                  <c:v>#N/A</c:v>
                </c:pt>
                <c:pt idx="4">
                  <c:v>1223</c:v>
                </c:pt>
                <c:pt idx="5">
                  <c:v>#N/A</c:v>
                </c:pt>
                <c:pt idx="6">
                  <c:v>#N/A</c:v>
                </c:pt>
                <c:pt idx="7">
                  <c:v>1668</c:v>
                </c:pt>
                <c:pt idx="8">
                  <c:v>#N/A</c:v>
                </c:pt>
                <c:pt idx="9">
                  <c:v>#N/A</c:v>
                </c:pt>
                <c:pt idx="10">
                  <c:v>2850</c:v>
                </c:pt>
                <c:pt idx="11">
                  <c:v>#N/A</c:v>
                </c:pt>
                <c:pt idx="12">
                  <c:v>#N/A</c:v>
                </c:pt>
                <c:pt idx="13">
                  <c:v>2747</c:v>
                </c:pt>
                <c:pt idx="14">
                  <c:v>#N/A</c:v>
                </c:pt>
              </c:numCache>
            </c:numRef>
          </c:val>
          <c:smooth val="0"/>
          <c:extLst>
            <c:ext xmlns:c16="http://schemas.microsoft.com/office/drawing/2014/chart" uri="{C3380CC4-5D6E-409C-BE32-E72D297353CC}">
              <c16:uniqueId val="{00000008-5D1B-44FC-84B1-1F9C5EEA76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47530</c:v>
                </c:pt>
                <c:pt idx="5">
                  <c:v>47324</c:v>
                </c:pt>
                <c:pt idx="8">
                  <c:v>46069</c:v>
                </c:pt>
                <c:pt idx="11">
                  <c:v>46013</c:v>
                </c:pt>
                <c:pt idx="14">
                  <c:v>43005</c:v>
                </c:pt>
              </c:numCache>
            </c:numRef>
          </c:val>
          <c:extLst>
            <c:ext xmlns:c16="http://schemas.microsoft.com/office/drawing/2014/chart" uri="{C3380CC4-5D6E-409C-BE32-E72D297353CC}">
              <c16:uniqueId val="{00000000-F3DD-4009-8C9C-6DAFD565FE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32485</c:v>
                </c:pt>
                <c:pt idx="5">
                  <c:v>38279</c:v>
                </c:pt>
                <c:pt idx="8">
                  <c:v>33738</c:v>
                </c:pt>
                <c:pt idx="11">
                  <c:v>32363</c:v>
                </c:pt>
                <c:pt idx="14">
                  <c:v>39080</c:v>
                </c:pt>
              </c:numCache>
            </c:numRef>
          </c:val>
          <c:extLst>
            <c:ext xmlns:c16="http://schemas.microsoft.com/office/drawing/2014/chart" uri="{C3380CC4-5D6E-409C-BE32-E72D297353CC}">
              <c16:uniqueId val="{00000001-F3DD-4009-8C9C-6DAFD565FE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41320</c:v>
                </c:pt>
                <c:pt idx="5">
                  <c:v>42635</c:v>
                </c:pt>
                <c:pt idx="8">
                  <c:v>50791</c:v>
                </c:pt>
                <c:pt idx="11">
                  <c:v>56363</c:v>
                </c:pt>
                <c:pt idx="14">
                  <c:v>59070</c:v>
                </c:pt>
              </c:numCache>
            </c:numRef>
          </c:val>
          <c:extLst>
            <c:ext xmlns:c16="http://schemas.microsoft.com/office/drawing/2014/chart" uri="{C3380CC4-5D6E-409C-BE32-E72D297353CC}">
              <c16:uniqueId val="{00000002-F3DD-4009-8C9C-6DAFD565FE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DD-4009-8C9C-6DAFD565FE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DD-4009-8C9C-6DAFD565FE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c:v>
                </c:pt>
                <c:pt idx="3">
                  <c:v>10</c:v>
                </c:pt>
                <c:pt idx="6">
                  <c:v>11</c:v>
                </c:pt>
                <c:pt idx="9">
                  <c:v>12</c:v>
                </c:pt>
                <c:pt idx="12">
                  <c:v>61</c:v>
                </c:pt>
              </c:numCache>
            </c:numRef>
          </c:val>
          <c:extLst>
            <c:ext xmlns:c16="http://schemas.microsoft.com/office/drawing/2014/chart" uri="{C3380CC4-5D6E-409C-BE32-E72D297353CC}">
              <c16:uniqueId val="{00000005-F3DD-4009-8C9C-6DAFD565FE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23519</c:v>
                </c:pt>
                <c:pt idx="3">
                  <c:v>22970</c:v>
                </c:pt>
                <c:pt idx="6">
                  <c:v>21123</c:v>
                </c:pt>
                <c:pt idx="9">
                  <c:v>21711</c:v>
                </c:pt>
                <c:pt idx="12">
                  <c:v>21422</c:v>
                </c:pt>
              </c:numCache>
            </c:numRef>
          </c:val>
          <c:extLst>
            <c:ext xmlns:c16="http://schemas.microsoft.com/office/drawing/2014/chart" uri="{C3380CC4-5D6E-409C-BE32-E72D297353CC}">
              <c16:uniqueId val="{00000006-F3DD-4009-8C9C-6DAFD565FE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3DD-4009-8C9C-6DAFD565FE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19252</c:v>
                </c:pt>
                <c:pt idx="3">
                  <c:v>21040</c:v>
                </c:pt>
                <c:pt idx="6">
                  <c:v>20574</c:v>
                </c:pt>
                <c:pt idx="9">
                  <c:v>20510</c:v>
                </c:pt>
                <c:pt idx="12">
                  <c:v>23122</c:v>
                </c:pt>
              </c:numCache>
            </c:numRef>
          </c:val>
          <c:extLst>
            <c:ext xmlns:c16="http://schemas.microsoft.com/office/drawing/2014/chart" uri="{C3380CC4-5D6E-409C-BE32-E72D297353CC}">
              <c16:uniqueId val="{00000008-F3DD-4009-8C9C-6DAFD565FE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3512</c:v>
                </c:pt>
                <c:pt idx="3">
                  <c:v>3040</c:v>
                </c:pt>
                <c:pt idx="6">
                  <c:v>3684</c:v>
                </c:pt>
                <c:pt idx="9">
                  <c:v>3156</c:v>
                </c:pt>
                <c:pt idx="12">
                  <c:v>5570</c:v>
                </c:pt>
              </c:numCache>
            </c:numRef>
          </c:val>
          <c:extLst>
            <c:ext xmlns:c16="http://schemas.microsoft.com/office/drawing/2014/chart" uri="{C3380CC4-5D6E-409C-BE32-E72D297353CC}">
              <c16:uniqueId val="{00000009-F3DD-4009-8C9C-6DAFD565FE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62415</c:v>
                </c:pt>
                <c:pt idx="3">
                  <c:v>60061</c:v>
                </c:pt>
                <c:pt idx="6">
                  <c:v>56198</c:v>
                </c:pt>
                <c:pt idx="9">
                  <c:v>52500</c:v>
                </c:pt>
                <c:pt idx="12">
                  <c:v>53716</c:v>
                </c:pt>
              </c:numCache>
            </c:numRef>
          </c:val>
          <c:extLst>
            <c:ext xmlns:c16="http://schemas.microsoft.com/office/drawing/2014/chart" uri="{C3380CC4-5D6E-409C-BE32-E72D297353CC}">
              <c16:uniqueId val="{0000000A-F3DD-4009-8C9C-6DAFD565FE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DD-4009-8C9C-6DAFD565FE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28645</c:v>
                </c:pt>
                <c:pt idx="1">
                  <c:v>30867</c:v>
                </c:pt>
                <c:pt idx="2">
                  <c:v>32985</c:v>
                </c:pt>
              </c:numCache>
            </c:numRef>
          </c:val>
          <c:extLst>
            <c:ext xmlns:c16="http://schemas.microsoft.com/office/drawing/2014/chart" uri="{C3380CC4-5D6E-409C-BE32-E72D297353CC}">
              <c16:uniqueId val="{00000000-63DE-45A4-A8F1-1EAA75C688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3DE-45A4-A8F1-1EAA75C688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16875</c:v>
                </c:pt>
                <c:pt idx="1">
                  <c:v>19496</c:v>
                </c:pt>
                <c:pt idx="2">
                  <c:v>20738</c:v>
                </c:pt>
              </c:numCache>
            </c:numRef>
          </c:val>
          <c:extLst>
            <c:ext xmlns:c16="http://schemas.microsoft.com/office/drawing/2014/chart" uri="{C3380CC4-5D6E-409C-BE32-E72D297353CC}">
              <c16:uniqueId val="{00000002-63DE-45A4-A8F1-1EAA75C688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元利償還金等について、債務負担行為に基づく支出額が約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万円減となったこと、また、臨時財政対策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の年次進行などにより、市債の元利償還金が約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万円減となったことなどから、単年度の実質公債費比率は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ヵ年平均では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ポイントの増となってはいるものの、類似団体を下回る良好な水準を維持している。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今後は公共施設の更新を控えているが、債務費用が過度に財政を圧迫することのない範囲で数値の保持を図っていく。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減債基金については、市債の残高が減少したこと等により、市債管理基金の役割を終えたと判断したことから、平成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年度末をもって同基金を廃止している。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地方債現債高や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退職手当負担見込額が減となったものの、債務負担行為に基づく支出予定額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等繰入見込額が増加となっており、将来負担額としては約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また、充当可能財源等については、、臨時財政対策債の償還進行などにより、基準財政需要額算入見込額が減となったものの、充当可能基金や充当可能特定歳入が増となったため、約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以上により、将来負担比率は将来負担を充当可能財源で充当しきれる結果となり、引き続き良好な水準を維持している。</a:t>
          </a:r>
          <a:b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今後も財政運営が圧迫されることのないよう、各種債務の的確な把握に努めるとともに、充当可能財源等の確保に努め将来負担額の抑制を図っていく。</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過年度数値について</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一般会計等に係る地方債の現在高については、</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62,172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57,944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53,876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将来負担比率の分子については、</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19,006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27,261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35,473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が正しい数値となります。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・これは、財政調整基金において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年度の決算剰余金を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億円、一般廃棄物処理施設建設等基金に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億円を積立てたことが主な要因である。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年度間の財源調整や災害対応経費の財源となるものであり、現在の基金残高を踏まえると、条例の規定に基づく</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以上の積立を引き続き行うことにより、相応の残高維持を図っていくもの。</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・特定目的基金については、各基金の目的に沿って積立・取崩しを行っていくことから、各施設の計画・整備進捗に応じて増減していくことが見込まれる。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・一般廃棄物処理施設建設等基金：一般廃棄物処理施設建設その他整備に要する資金を積み立てるための基金。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・公共施設整備基金：公共施設の保全、更新その他の計画的な整備に必要な経費の財源に充てるための基金。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・職員退職手当基金：市川市職員の退職手当の財源に充てるための基金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・福祉基金：高齢者、障がいのある者等の福祉の増進を図るための基金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・公共施設整備基金：市が管理する公共施設の保全、更新その他の計画的な整備に必要な経費の財源に充てるため、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億円の積立てを実施し、増となったもの。</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・一般廃棄物処理施設建設等基金：一般廃棄物処理施設の建替え計画のため、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億円の積立てを実施し、増となったもの。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・施設整備に係る基金は、事業計画と財政状況の見合いで積立・取崩しを行っていくほか、その他の基金については、継続的な活用（積立のほか、運用益の事業費充当等）を行っていくもの。</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・災害対応などにより取崩しを行うことがなかったことや、決算剰余金の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以上及び基金運用益の積立てを行うことができたことが要因である。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・財政調整基金については、年度間の財源調整や災害対応経費の財源となるものであり、現在の基金残高を踏まえると、条例の規定に基づく決算剰余金の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以上の積立を引き続き行うことにより、相応の残高維持を図っていくもの。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494,720
472,905
57.44
190,306,093
184,985,181
4,025,468
100,062,310
52,714,556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基準財政収入額について</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定額減税による市民税の補填として交付金が交付されたことや、評価替えによる土地価格の増に伴い固定資産税が増となったことから、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年度と比べると</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、基準財政需要額についても</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、給与改定費</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等が増となったことから、前年度より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億円の増となった。以上のとおり、基準財政収入額の伸びが需要額の伸びを上回ったことから、単年度比較の財政力指数は前年度より増となっており、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ヵ年平均の財政力指数は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上昇となった。今後も社会福祉費や生活保護費など社会保障関係経費の増大が想定されることに加え、老朽化する公共施設整備などの重要課題への対応が要されることから、引き続き財政基盤の強化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30339</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168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5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70555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150989</xdr:rowOff>
    </xdr:from>
    <xdr:to>
      <xdr:col>23</xdr:col>
      <xdr:colOff>184150</xdr:colOff>
      <xdr:row>39</xdr:row>
      <xdr:rowOff>81139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167516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本市の経常収支比率は、前年度と比較すると</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ポイント上昇した。この主な要因としては、歳入面では定額減税による市民税の補填として交付金が交付されたことや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評価替えに</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土地価格の増に</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、経常一般財源収入額全体では約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8,700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万円増加となったことから、経常収支比率を</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ポイント低下させる要因となった。一方、歳出面では、定年</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年齢</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の段階的な引上げにより定年退職者が増となったことに</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人件費の増、また、第</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子以降の保育料無償化が通年化されたことなどに伴う扶助費の増などから、経常経費充当一般財源では約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4,600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万円の増加となり、経常収支比率を</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ポイント上昇させる要因となった。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は、高齢化の進展や障がい者支援サービスの利用件数の伸びにより、引き続き扶助費の増加傾向が続くと予想されることに加え、物価上昇に伴う原材料費や人件費の増等が、経常収支比率を上昇させる要因となることが見込まれる。そのため、事務事業の見直しといった行財政改革を推進するとともに、市税収入をはじめとする自主財源の確保に努め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22352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5695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65</xdr:row>
      <xdr:rowOff>12700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942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121412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6043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102108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6043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159529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物件費については、新型コロナウイルスワクチン接種委託料の大幅減により約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定年年齢の段階的な引上げに伴う定年退職者の増により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人当たり人件費・物件費等決算額は前年度より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1,862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今後は、引き続き、職員人件費の適正管理に努めるとともに、物件費等の経費については、労務単価等の物価上昇の影響を受けることから、内容の精査を更に進め、経費の削減に努めていく。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114891</xdr:rowOff>
    </xdr:from>
    <xdr:to>
      <xdr:col>23</xdr:col>
      <xdr:colOff>133350</xdr:colOff>
      <xdr:row>83</xdr:row>
      <xdr:rowOff>139852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45241"/>
          <a:ext cx="838200" cy="2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114891</xdr:rowOff>
    </xdr:from>
    <xdr:to>
      <xdr:col>19</xdr:col>
      <xdr:colOff>133350</xdr:colOff>
      <xdr:row>84</xdr:row>
      <xdr:rowOff>52293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45241"/>
          <a:ext cx="889000" cy="10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18712</xdr:rowOff>
    </xdr:from>
    <xdr:to>
      <xdr:col>15</xdr:col>
      <xdr:colOff>82550</xdr:colOff>
      <xdr:row>84</xdr:row>
      <xdr:rowOff>52293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20512"/>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147929</xdr:rowOff>
    </xdr:from>
    <xdr:to>
      <xdr:col>11</xdr:col>
      <xdr:colOff>31750</xdr:colOff>
      <xdr:row>84</xdr:row>
      <xdr:rowOff>18712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6829"/>
          <a:ext cx="889000" cy="2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89052</xdr:rowOff>
    </xdr:from>
    <xdr:to>
      <xdr:col>23</xdr:col>
      <xdr:colOff>184150</xdr:colOff>
      <xdr:row>84</xdr:row>
      <xdr:rowOff>19202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105579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6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64091</xdr:rowOff>
    </xdr:from>
    <xdr:to>
      <xdr:col>19</xdr:col>
      <xdr:colOff>184150</xdr:colOff>
      <xdr:row>83</xdr:row>
      <xdr:rowOff>165691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150468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8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1493</xdr:rowOff>
    </xdr:from>
    <xdr:to>
      <xdr:col>15</xdr:col>
      <xdr:colOff>133350</xdr:colOff>
      <xdr:row>84</xdr:row>
      <xdr:rowOff>103093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87870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8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139362</xdr:rowOff>
    </xdr:from>
    <xdr:to>
      <xdr:col>11</xdr:col>
      <xdr:colOff>82550</xdr:colOff>
      <xdr:row>84</xdr:row>
      <xdr:rowOff>69512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54289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97129</xdr:rowOff>
    </xdr:from>
    <xdr:to>
      <xdr:col>7</xdr:col>
      <xdr:colOff>31750</xdr:colOff>
      <xdr:row>83</xdr:row>
      <xdr:rowOff>27279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本市のラスパイレス指数が恒常的に高い要因が、独自の給料表や昇格制度など、本市特有の要因であったことから、平成</a:t>
          </a:r>
          <a:r>
            <a:rPr kumimoji="1" lang="en-US" altLang="ja-JP" sz="1150">
              <a:latin typeface="ＭＳ Ｐゴシック" panose="020B0600070205080204" pitchFamily="50" charset="-128"/>
              <a:ea typeface="ＭＳ Ｐゴシック" panose="020B0600070205080204" pitchFamily="50" charset="-128"/>
            </a:rPr>
            <a:t>26</a:t>
          </a:r>
          <a:r>
            <a:rPr kumimoji="1" lang="ja-JP" altLang="en-US" sz="1150">
              <a:latin typeface="ＭＳ Ｐゴシック" panose="020B0600070205080204" pitchFamily="50" charset="-128"/>
              <a:ea typeface="ＭＳ Ｐゴシック" panose="020B0600070205080204" pitchFamily="50" charset="-128"/>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年度からその効果が表れはじめており、ラスパイレス指数は適正化が図られている。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81491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060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161925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060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86</xdr:row>
      <xdr:rowOff>161925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066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人減となったものの、引続き類似団体平均と同水準を維持している。なお、全体数については、令和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年度の退職者数を考慮した上で増員を図り、職員数を維持しているが、現業職員の退職不補充により微減となった。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市川市定員管理方針を見直し、これまでの「職員数を増やさない」という目標を「適正な職員数を維持する」という目標に改めた。今後は定年引上げによる影響や普通退職者数の状況を見極め、業務量に応じた適正な職員数を維持でき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25876</xdr:rowOff>
    </xdr:from>
    <xdr:to>
      <xdr:col>81</xdr:col>
      <xdr:colOff>44450</xdr:colOff>
      <xdr:row>61</xdr:row>
      <xdr:rowOff>31909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84326"/>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31909</xdr:rowOff>
    </xdr:from>
    <xdr:to>
      <xdr:col>77</xdr:col>
      <xdr:colOff>44450</xdr:colOff>
      <xdr:row>61</xdr:row>
      <xdr:rowOff>46990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9035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43974</xdr:rowOff>
    </xdr:from>
    <xdr:to>
      <xdr:col>72</xdr:col>
      <xdr:colOff>203200</xdr:colOff>
      <xdr:row>61</xdr:row>
      <xdr:rowOff>46990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2424"/>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40957</xdr:rowOff>
    </xdr:from>
    <xdr:to>
      <xdr:col>68</xdr:col>
      <xdr:colOff>152400</xdr:colOff>
      <xdr:row>61</xdr:row>
      <xdr:rowOff>43974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9407"/>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146526</xdr:rowOff>
    </xdr:from>
    <xdr:to>
      <xdr:col>81</xdr:col>
      <xdr:colOff>95250</xdr:colOff>
      <xdr:row>61</xdr:row>
      <xdr:rowOff>76676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163053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7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152559</xdr:rowOff>
    </xdr:from>
    <xdr:to>
      <xdr:col>77</xdr:col>
      <xdr:colOff>95250</xdr:colOff>
      <xdr:row>61</xdr:row>
      <xdr:rowOff>82709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92886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0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164624</xdr:rowOff>
    </xdr:from>
    <xdr:to>
      <xdr:col>68</xdr:col>
      <xdr:colOff>203200</xdr:colOff>
      <xdr:row>61</xdr:row>
      <xdr:rowOff>94774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161607</xdr:rowOff>
    </xdr:from>
    <xdr:to>
      <xdr:col>64</xdr:col>
      <xdr:colOff>152400</xdr:colOff>
      <xdr:row>61</xdr:row>
      <xdr:rowOff>91757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101934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元利償還金等について、債務負担行為に基づく支出額が約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万円減となったこと、また、臨時財政対策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の年次進行などにより、市債の元利償還金が約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万円減となったことなどから、単年度の実質公債費比率は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ヵ年平均では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ポイントの増となってはいるものの、類似団体を下回る良好な水準を維持している。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今後は公共施設の更新を控えているが、債務費用が過度に財政を圧迫することのない範囲で数値の保持を図っていく。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80131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0922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22678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38</xdr:row>
      <xdr:rowOff>148167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38</xdr:row>
      <xdr:rowOff>148167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将来負担額については、地方債現債高や退職手当負担見込額が減となったものの、債務負担行為に基づく支出予定額</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等繰入見込額が増加となっており、将来負担額としては約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一方、充当可能基金や充当可能特定歳入が増となり、将来負担比率は将来負担を充当可能財源で充当しきれる結果となり、引き続き良好な水準を維持している。</a:t>
          </a:r>
          <a:b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健全な</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財政運営</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を維持できる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よう、各種債務の的確な把握に努めるとともに、充当可能財源等の確保に努め将来負担額の抑制を図っていく。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494,720
472,905
57.44
190,306,093
184,985,181
4,025,468
100,062,310
52,714,556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人件費に係る経常収支比率は、類似団体平均に比べて高い水準となっているが、この主な要因は、本市の給料表や昇格基準において国と差異が生じていたことにある。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そこで、平成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年度に「人事給与制度改革」を実施し、国の制度を基本とした給料表や昇格基準に改めたことにより、本市の給料の水準は年々減少してきており、今後もこの傾向は続くものと見込んでいる。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ポイント悪化しているが、これは定年年齢の段階的引き上げによる退職手当が増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会計年度任用職員への勤勉手当の支給開始となったことなどによるものである。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116115</xdr:rowOff>
    </xdr:from>
    <xdr:to>
      <xdr:col>24</xdr:col>
      <xdr:colOff>25400</xdr:colOff>
      <xdr:row>39</xdr:row>
      <xdr:rowOff>64407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31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39</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312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151493</xdr:rowOff>
    </xdr:from>
    <xdr:to>
      <xdr:col>15</xdr:col>
      <xdr:colOff>98425</xdr:colOff>
      <xdr:row>40</xdr:row>
      <xdr:rowOff>67128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38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67128</xdr:rowOff>
    </xdr:from>
    <xdr:to>
      <xdr:col>11</xdr:col>
      <xdr:colOff>9525</xdr:colOff>
      <xdr:row>40</xdr:row>
      <xdr:rowOff>132443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25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13607</xdr:rowOff>
    </xdr:from>
    <xdr:to>
      <xdr:col>24</xdr:col>
      <xdr:colOff>76200</xdr:colOff>
      <xdr:row>39</xdr:row>
      <xdr:rowOff>115207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157134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65315</xdr:rowOff>
    </xdr:from>
    <xdr:to>
      <xdr:col>20</xdr:col>
      <xdr:colOff>38100</xdr:colOff>
      <xdr:row>38</xdr:row>
      <xdr:rowOff>166915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16328</xdr:rowOff>
    </xdr:from>
    <xdr:to>
      <xdr:col>11</xdr:col>
      <xdr:colOff>60325</xdr:colOff>
      <xdr:row>40</xdr:row>
      <xdr:rowOff>117928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102705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％と類似団体平均値に比べ高い水準となっている。これは予防接種事業において、予防接種件数が増加したことによる増や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令和４年度から開始した給食費の無償化を行ったことによる財源の給食費収入がなくなったことなどによるものである。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ただ、令和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減となっており、これはクリーンセンター機能維持管理事業において、焼却炉保守点検委託業務の支払いを翌年度に繰越したことなどによるものである。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今後、物価高騰や賃金引き上げに伴い委託料の増が見込まれることからより一層の委託内容の精査等を進め、費用の削減に努める。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90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36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92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99060</xdr:rowOff>
    </xdr:from>
    <xdr:to>
      <xdr:col>78</xdr:col>
      <xdr:colOff>120650</xdr:colOff>
      <xdr:row>19</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13987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7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18.7</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％と類似団体平均値を上回る状況が続いている。これは主に、公定価格の増及び私立保育園の新規開設等による私立保育園保育委託料の増</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や、子ども医療費の助成対象拡大が通年化されたことによる増に加え</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、令和５年度中に始まった保育料の第二子無償化が通年化されたことによ</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特定財源</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減となったこと</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要因となっている。私立保育園等の新規整備は、待機児童の解消により今後数年で落ち着くものの、高齢化に伴う生活保護の世帯数や医療費の増などにより、扶助費の増加傾向は継続していくものと</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見込まれることから、</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私立保育園等の整備については</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需要を見極め供給過剰とならないよう努め、生活保護については、生活保護に至る前段階での相談支援を進めるほか、生活保護世帯への就労支援など自立を支援する。これにより、福祉サービスの低下に繋がらないよう見極めつつも生活保護の適正実施を進め、過度に財政を圧迫することがないよう努め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60</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97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34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59</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201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143328</xdr:rowOff>
    </xdr:from>
    <xdr:to>
      <xdr:col>11</xdr:col>
      <xdr:colOff>9525</xdr:colOff>
      <xdr:row>59</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8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17434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％と類似団体に比べ低い水準となっている。これは、国保会計や介護保険会計等に対する繰出額が、資格の適正化や地域的な特性等により類似団体に比べ低額となっていることが主な要因である。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特別会計については、独立採算が原則であることから、今後も引き続き負担額の適正化に努める。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80735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53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69850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20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46462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補助費等に係る経常収支比率は、保育園賃借料補助における対象施設の減少に伴う減や、市川市介護サービス事業所原油価格・物価高騰対策支援金において令和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年度に対象者への補助の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大半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を終えたため減となった一方、デジタル地域通貨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ICHICO</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を活用した事業の本格実施を行ったことや、本⼋幡北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口</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駅前地区市街地再開発事業補助金が皆増となったことにより、前年度と同じ</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類似団体と比べ、低い水準で推移していることから、引き続き適正化に努める。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146050</xdr:rowOff>
    </xdr:from>
    <xdr:to>
      <xdr:col>82</xdr:col>
      <xdr:colOff>107950</xdr:colOff>
      <xdr:row>33</xdr:row>
      <xdr:rowOff>146050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80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102507</xdr:rowOff>
    </xdr:from>
    <xdr:to>
      <xdr:col>78</xdr:col>
      <xdr:colOff>69850</xdr:colOff>
      <xdr:row>33</xdr:row>
      <xdr:rowOff>146050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76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33</xdr:row>
      <xdr:rowOff>102507</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738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80736</xdr:rowOff>
    </xdr:from>
    <xdr:to>
      <xdr:col>69</xdr:col>
      <xdr:colOff>92075</xdr:colOff>
      <xdr:row>34</xdr:row>
      <xdr:rowOff>7257</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738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95250</xdr:rowOff>
    </xdr:from>
    <xdr:to>
      <xdr:col>78</xdr:col>
      <xdr:colOff>120650</xdr:colOff>
      <xdr:row>34</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35577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51707</xdr:rowOff>
    </xdr:from>
    <xdr:to>
      <xdr:col>74</xdr:col>
      <xdr:colOff>31750</xdr:colOff>
      <xdr:row>33</xdr:row>
      <xdr:rowOff>153307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163484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29936</xdr:rowOff>
    </xdr:from>
    <xdr:to>
      <xdr:col>69</xdr:col>
      <xdr:colOff>142875</xdr:colOff>
      <xdr:row>33</xdr:row>
      <xdr:rowOff>131536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141713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127907</xdr:rowOff>
    </xdr:from>
    <xdr:to>
      <xdr:col>65</xdr:col>
      <xdr:colOff>53975</xdr:colOff>
      <xdr:row>34</xdr:row>
      <xdr:rowOff>58057</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68234</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前年度比較では、臨時財政対策債の年次進行などに伴い、公債費における経常的経費充当一般財源は約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億円減少となったことなどから、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ポイント減少している。また、類似団体平均値との比較では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今後は公共施設の更新を控えているが、債務費用が過度に財政を圧迫することのない範囲で数値の保持を図っていく。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73661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058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73661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43180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81280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値に比べ、高い水準となっている。要因として、人件費・物件費・扶助費が高水準であることが挙げられる。人件費では、定年年齢の段階的引き上げによる退職手当の増、物件費では学校給食費無償化による増、扶助費では保育園の運営費や子ども医療費の増などが主な要因となったもの。特に扶助費については高齢化の進展などで今後も増加傾向が続くと見込まれるため、引続き経常収支比率を改善し、健全な財政運営となるよう、事業・施設の統廃合といった行財政改革をさらに推進し、市税収入をはじめとする自主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79</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401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115570</xdr:rowOff>
    </xdr:from>
    <xdr:to>
      <xdr:col>78</xdr:col>
      <xdr:colOff>69850</xdr:colOff>
      <xdr:row>78</xdr:row>
      <xdr:rowOff>167005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4886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115570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454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64136</xdr:rowOff>
    </xdr:from>
    <xdr:to>
      <xdr:col>69</xdr:col>
      <xdr:colOff>92075</xdr:colOff>
      <xdr:row>78</xdr:row>
      <xdr:rowOff>81280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4372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161925</xdr:rowOff>
    </xdr:from>
    <xdr:to>
      <xdr:col>82</xdr:col>
      <xdr:colOff>158750</xdr:colOff>
      <xdr:row>79</xdr:row>
      <xdr:rowOff>92075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134002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116205</xdr:rowOff>
    </xdr:from>
    <xdr:to>
      <xdr:col>78</xdr:col>
      <xdr:colOff>120650</xdr:colOff>
      <xdr:row>79</xdr:row>
      <xdr:rowOff>46355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31132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7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64770</xdr:rowOff>
    </xdr:from>
    <xdr:to>
      <xdr:col>74</xdr:col>
      <xdr:colOff>31750</xdr:colOff>
      <xdr:row>78</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13336</xdr:rowOff>
    </xdr:from>
    <xdr:to>
      <xdr:col>65</xdr:col>
      <xdr:colOff>53975</xdr:colOff>
      <xdr:row>78</xdr:row>
      <xdr:rowOff>114936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99713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5994</xdr:rowOff>
    </xdr:from>
    <xdr:to>
      <xdr:col>29</xdr:col>
      <xdr:colOff>127000</xdr:colOff>
      <xdr:row>17</xdr:row>
      <xdr:rowOff>111874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8269"/>
          <a:ext cx="647700" cy="105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111874</xdr:rowOff>
    </xdr:from>
    <xdr:to>
      <xdr:col>26</xdr:col>
      <xdr:colOff>50800</xdr:colOff>
      <xdr:row>17</xdr:row>
      <xdr:rowOff>111874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74149"/>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91110</xdr:rowOff>
    </xdr:from>
    <xdr:to>
      <xdr:col>22</xdr:col>
      <xdr:colOff>114300</xdr:colOff>
      <xdr:row>17</xdr:row>
      <xdr:rowOff>111874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53385"/>
          <a:ext cx="6985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91110</xdr:rowOff>
    </xdr:from>
    <xdr:to>
      <xdr:col>18</xdr:col>
      <xdr:colOff>177800</xdr:colOff>
      <xdr:row>17</xdr:row>
      <xdr:rowOff>130429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3385"/>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126644</xdr:rowOff>
    </xdr:from>
    <xdr:to>
      <xdr:col>29</xdr:col>
      <xdr:colOff>177800</xdr:colOff>
      <xdr:row>17</xdr:row>
      <xdr:rowOff>56794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98721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61074</xdr:rowOff>
    </xdr:from>
    <xdr:to>
      <xdr:col>26</xdr:col>
      <xdr:colOff>101600</xdr:colOff>
      <xdr:row>17</xdr:row>
      <xdr:rowOff>162674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147451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61074</xdr:rowOff>
    </xdr:from>
    <xdr:to>
      <xdr:col>22</xdr:col>
      <xdr:colOff>165100</xdr:colOff>
      <xdr:row>17</xdr:row>
      <xdr:rowOff>162674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147451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40310</xdr:rowOff>
    </xdr:from>
    <xdr:to>
      <xdr:col>19</xdr:col>
      <xdr:colOff>38100</xdr:colOff>
      <xdr:row>17</xdr:row>
      <xdr:rowOff>141910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126687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79629</xdr:rowOff>
    </xdr:from>
    <xdr:to>
      <xdr:col>15</xdr:col>
      <xdr:colOff>101600</xdr:colOff>
      <xdr:row>18</xdr:row>
      <xdr:rowOff>9779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166006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1918</xdr:rowOff>
    </xdr:from>
    <xdr:to>
      <xdr:col>29</xdr:col>
      <xdr:colOff>127000</xdr:colOff>
      <xdr:row>36</xdr:row>
      <xdr:rowOff>10605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55168"/>
          <a:ext cx="6477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1918</xdr:rowOff>
    </xdr:from>
    <xdr:to>
      <xdr:col>26</xdr:col>
      <xdr:colOff>50800</xdr:colOff>
      <xdr:row>36</xdr:row>
      <xdr:rowOff>93014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5168"/>
          <a:ext cx="698500" cy="91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93014</xdr:rowOff>
    </xdr:from>
    <xdr:to>
      <xdr:col>22</xdr:col>
      <xdr:colOff>114300</xdr:colOff>
      <xdr:row>36</xdr:row>
      <xdr:rowOff>127419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6264"/>
          <a:ext cx="698500" cy="34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96330</xdr:rowOff>
    </xdr:from>
    <xdr:to>
      <xdr:col>18</xdr:col>
      <xdr:colOff>177800</xdr:colOff>
      <xdr:row>36</xdr:row>
      <xdr:rowOff>127419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49580"/>
          <a:ext cx="6985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302705</xdr:rowOff>
    </xdr:from>
    <xdr:to>
      <xdr:col>29</xdr:col>
      <xdr:colOff>177800</xdr:colOff>
      <xdr:row>36</xdr:row>
      <xdr:rowOff>61405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274782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294018</xdr:rowOff>
    </xdr:from>
    <xdr:to>
      <xdr:col>26</xdr:col>
      <xdr:colOff>101600</xdr:colOff>
      <xdr:row>36</xdr:row>
      <xdr:rowOff>52718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4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37495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42214</xdr:rowOff>
    </xdr:from>
    <xdr:to>
      <xdr:col>22</xdr:col>
      <xdr:colOff>165100</xdr:colOff>
      <xdr:row>36</xdr:row>
      <xdr:rowOff>143814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5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128591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76619</xdr:rowOff>
    </xdr:from>
    <xdr:to>
      <xdr:col>19</xdr:col>
      <xdr:colOff>38100</xdr:colOff>
      <xdr:row>37</xdr:row>
      <xdr:rowOff>6769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162996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45530</xdr:rowOff>
    </xdr:from>
    <xdr:to>
      <xdr:col>15</xdr:col>
      <xdr:colOff>101600</xdr:colOff>
      <xdr:row>36</xdr:row>
      <xdr:rowOff>147130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131907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494,720
472,905
57.44
190,306,093
184,985,181
4,025,468
100,062,310
52,714,556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156235</xdr:rowOff>
    </xdr:from>
    <xdr:to>
      <xdr:col>24</xdr:col>
      <xdr:colOff>63500</xdr:colOff>
      <xdr:row>36</xdr:row>
      <xdr:rowOff>156388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6985"/>
          <a:ext cx="838200" cy="17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59385</xdr:rowOff>
    </xdr:from>
    <xdr:to>
      <xdr:col>19</xdr:col>
      <xdr:colOff>177800</xdr:colOff>
      <xdr:row>36</xdr:row>
      <xdr:rowOff>156388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31585"/>
          <a:ext cx="8890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42431</xdr:rowOff>
    </xdr:from>
    <xdr:to>
      <xdr:col>15</xdr:col>
      <xdr:colOff>50800</xdr:colOff>
      <xdr:row>36</xdr:row>
      <xdr:rowOff>59385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14631"/>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42431</xdr:rowOff>
    </xdr:from>
    <xdr:to>
      <xdr:col>10</xdr:col>
      <xdr:colOff>114300</xdr:colOff>
      <xdr:row>36</xdr:row>
      <xdr:rowOff>73520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463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105435</xdr:rowOff>
    </xdr:from>
    <xdr:to>
      <xdr:col>24</xdr:col>
      <xdr:colOff>114300</xdr:colOff>
      <xdr:row>36</xdr:row>
      <xdr:rowOff>35585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83862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105588</xdr:rowOff>
    </xdr:from>
    <xdr:to>
      <xdr:col>20</xdr:col>
      <xdr:colOff>38100</xdr:colOff>
      <xdr:row>37</xdr:row>
      <xdr:rowOff>35738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26865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8585</xdr:rowOff>
    </xdr:from>
    <xdr:to>
      <xdr:col>15</xdr:col>
      <xdr:colOff>101600</xdr:colOff>
      <xdr:row>36</xdr:row>
      <xdr:rowOff>110185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126712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163081</xdr:rowOff>
    </xdr:from>
    <xdr:to>
      <xdr:col>10</xdr:col>
      <xdr:colOff>165100</xdr:colOff>
      <xdr:row>36</xdr:row>
      <xdr:rowOff>93231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109758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22720</xdr:rowOff>
    </xdr:from>
    <xdr:to>
      <xdr:col>6</xdr:col>
      <xdr:colOff>38100</xdr:colOff>
      <xdr:row>36</xdr:row>
      <xdr:rowOff>124320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140847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170642</xdr:rowOff>
    </xdr:from>
    <xdr:to>
      <xdr:col>24</xdr:col>
      <xdr:colOff>63500</xdr:colOff>
      <xdr:row>57</xdr:row>
      <xdr:rowOff>8908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71842"/>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36340</xdr:rowOff>
    </xdr:from>
    <xdr:to>
      <xdr:col>19</xdr:col>
      <xdr:colOff>177800</xdr:colOff>
      <xdr:row>56</xdr:row>
      <xdr:rowOff>170642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37540"/>
          <a:ext cx="8890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36340</xdr:rowOff>
    </xdr:from>
    <xdr:to>
      <xdr:col>15</xdr:col>
      <xdr:colOff>50800</xdr:colOff>
      <xdr:row>56</xdr:row>
      <xdr:rowOff>85113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7540"/>
          <a:ext cx="889000" cy="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85113</xdr:rowOff>
    </xdr:from>
    <xdr:to>
      <xdr:col>10</xdr:col>
      <xdr:colOff>114300</xdr:colOff>
      <xdr:row>57</xdr:row>
      <xdr:rowOff>160895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86313"/>
          <a:ext cx="889000" cy="2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129558</xdr:rowOff>
    </xdr:from>
    <xdr:to>
      <xdr:col>24</xdr:col>
      <xdr:colOff>114300</xdr:colOff>
      <xdr:row>57</xdr:row>
      <xdr:rowOff>59708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107985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119842</xdr:rowOff>
    </xdr:from>
    <xdr:to>
      <xdr:col>20</xdr:col>
      <xdr:colOff>38100</xdr:colOff>
      <xdr:row>57</xdr:row>
      <xdr:rowOff>49992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66519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9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156990</xdr:rowOff>
    </xdr:from>
    <xdr:to>
      <xdr:col>15</xdr:col>
      <xdr:colOff>101600</xdr:colOff>
      <xdr:row>56</xdr:row>
      <xdr:rowOff>87140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103667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34313</xdr:rowOff>
    </xdr:from>
    <xdr:to>
      <xdr:col>10</xdr:col>
      <xdr:colOff>165100</xdr:colOff>
      <xdr:row>56</xdr:row>
      <xdr:rowOff>135913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152440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110095</xdr:rowOff>
    </xdr:from>
    <xdr:to>
      <xdr:col>6</xdr:col>
      <xdr:colOff>38100</xdr:colOff>
      <xdr:row>58</xdr:row>
      <xdr:rowOff>40245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56772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5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10313</xdr:rowOff>
    </xdr:from>
    <xdr:to>
      <xdr:col>24</xdr:col>
      <xdr:colOff>63500</xdr:colOff>
      <xdr:row>78</xdr:row>
      <xdr:rowOff>17018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83413"/>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10313</xdr:rowOff>
    </xdr:from>
    <xdr:to>
      <xdr:col>19</xdr:col>
      <xdr:colOff>177800</xdr:colOff>
      <xdr:row>78</xdr:row>
      <xdr:rowOff>11988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83413"/>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11988</xdr:rowOff>
    </xdr:from>
    <xdr:to>
      <xdr:col>15</xdr:col>
      <xdr:colOff>50800</xdr:colOff>
      <xdr:row>78</xdr:row>
      <xdr:rowOff>18238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85088"/>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10237</xdr:rowOff>
    </xdr:from>
    <xdr:to>
      <xdr:col>10</xdr:col>
      <xdr:colOff>114300</xdr:colOff>
      <xdr:row>78</xdr:row>
      <xdr:rowOff>18238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833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137668</xdr:rowOff>
    </xdr:from>
    <xdr:to>
      <xdr:col>24</xdr:col>
      <xdr:colOff>114300</xdr:colOff>
      <xdr:row>78</xdr:row>
      <xdr:rowOff>67818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116095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130963</xdr:rowOff>
    </xdr:from>
    <xdr:to>
      <xdr:col>20</xdr:col>
      <xdr:colOff>38100</xdr:colOff>
      <xdr:row>78</xdr:row>
      <xdr:rowOff>61113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52240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132638</xdr:rowOff>
    </xdr:from>
    <xdr:to>
      <xdr:col>15</xdr:col>
      <xdr:colOff>101600</xdr:colOff>
      <xdr:row>78</xdr:row>
      <xdr:rowOff>62788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53915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138888</xdr:rowOff>
    </xdr:from>
    <xdr:to>
      <xdr:col>10</xdr:col>
      <xdr:colOff>165100</xdr:colOff>
      <xdr:row>78</xdr:row>
      <xdr:rowOff>69038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60165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130887</xdr:rowOff>
    </xdr:from>
    <xdr:to>
      <xdr:col>6</xdr:col>
      <xdr:colOff>38100</xdr:colOff>
      <xdr:row>78</xdr:row>
      <xdr:rowOff>61037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52164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127470</xdr:rowOff>
    </xdr:from>
    <xdr:to>
      <xdr:col>24</xdr:col>
      <xdr:colOff>63500</xdr:colOff>
      <xdr:row>96</xdr:row>
      <xdr:rowOff>82386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5220"/>
          <a:ext cx="838200" cy="1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82386</xdr:rowOff>
    </xdr:from>
    <xdr:to>
      <xdr:col>19</xdr:col>
      <xdr:colOff>177800</xdr:colOff>
      <xdr:row>96</xdr:row>
      <xdr:rowOff>150940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41586"/>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9156</xdr:rowOff>
    </xdr:from>
    <xdr:to>
      <xdr:col>15</xdr:col>
      <xdr:colOff>50800</xdr:colOff>
      <xdr:row>96</xdr:row>
      <xdr:rowOff>150940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68356"/>
          <a:ext cx="889000" cy="1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9156</xdr:rowOff>
    </xdr:from>
    <xdr:to>
      <xdr:col>10</xdr:col>
      <xdr:colOff>114300</xdr:colOff>
      <xdr:row>98</xdr:row>
      <xdr:rowOff>37058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68356"/>
          <a:ext cx="889000" cy="3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76670</xdr:rowOff>
    </xdr:from>
    <xdr:to>
      <xdr:col>24</xdr:col>
      <xdr:colOff>114300</xdr:colOff>
      <xdr:row>96</xdr:row>
      <xdr:rowOff>6820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99547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31586</xdr:rowOff>
    </xdr:from>
    <xdr:to>
      <xdr:col>20</xdr:col>
      <xdr:colOff>38100</xdr:colOff>
      <xdr:row>96</xdr:row>
      <xdr:rowOff>133186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124313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100140</xdr:rowOff>
    </xdr:from>
    <xdr:to>
      <xdr:col>15</xdr:col>
      <xdr:colOff>101600</xdr:colOff>
      <xdr:row>97</xdr:row>
      <xdr:rowOff>30290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46817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129806</xdr:rowOff>
    </xdr:from>
    <xdr:to>
      <xdr:col>10</xdr:col>
      <xdr:colOff>165100</xdr:colOff>
      <xdr:row>96</xdr:row>
      <xdr:rowOff>59956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76483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9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157708</xdr:rowOff>
    </xdr:from>
    <xdr:to>
      <xdr:col>6</xdr:col>
      <xdr:colOff>38100</xdr:colOff>
      <xdr:row>98</xdr:row>
      <xdr:rowOff>87858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78985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8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5403</xdr:rowOff>
    </xdr:from>
    <xdr:to>
      <xdr:col>55</xdr:col>
      <xdr:colOff>0</xdr:colOff>
      <xdr:row>38</xdr:row>
      <xdr:rowOff>44842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520503"/>
          <a:ext cx="8382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44842</xdr:rowOff>
    </xdr:from>
    <xdr:to>
      <xdr:col>50</xdr:col>
      <xdr:colOff>114300</xdr:colOff>
      <xdr:row>38</xdr:row>
      <xdr:rowOff>74756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59942"/>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74756</xdr:rowOff>
    </xdr:from>
    <xdr:to>
      <xdr:col>45</xdr:col>
      <xdr:colOff>177800</xdr:colOff>
      <xdr:row>38</xdr:row>
      <xdr:rowOff>88559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89856"/>
          <a:ext cx="8890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122000</xdr:rowOff>
    </xdr:from>
    <xdr:to>
      <xdr:col>41</xdr:col>
      <xdr:colOff>50800</xdr:colOff>
      <xdr:row>38</xdr:row>
      <xdr:rowOff>88559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36950"/>
          <a:ext cx="889000" cy="116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126053</xdr:rowOff>
    </xdr:from>
    <xdr:to>
      <xdr:col>55</xdr:col>
      <xdr:colOff>50800</xdr:colOff>
      <xdr:row>38</xdr:row>
      <xdr:rowOff>56203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40980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165492</xdr:rowOff>
    </xdr:from>
    <xdr:to>
      <xdr:col>50</xdr:col>
      <xdr:colOff>165100</xdr:colOff>
      <xdr:row>38</xdr:row>
      <xdr:rowOff>95642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86769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60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23956</xdr:rowOff>
    </xdr:from>
    <xdr:to>
      <xdr:col>46</xdr:col>
      <xdr:colOff>38100</xdr:colOff>
      <xdr:row>38</xdr:row>
      <xdr:rowOff>125556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116683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37759</xdr:rowOff>
    </xdr:from>
    <xdr:to>
      <xdr:col>41</xdr:col>
      <xdr:colOff>101600</xdr:colOff>
      <xdr:row>38</xdr:row>
      <xdr:rowOff>139359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130486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71200</xdr:rowOff>
    </xdr:from>
    <xdr:to>
      <xdr:col>36</xdr:col>
      <xdr:colOff>165100</xdr:colOff>
      <xdr:row>32</xdr:row>
      <xdr:rowOff>1350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163927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4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132766</xdr:rowOff>
    </xdr:from>
    <xdr:to>
      <xdr:col>55</xdr:col>
      <xdr:colOff>0</xdr:colOff>
      <xdr:row>58</xdr:row>
      <xdr:rowOff>66722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05416"/>
          <a:ext cx="838200" cy="10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60746</xdr:rowOff>
    </xdr:from>
    <xdr:to>
      <xdr:col>50</xdr:col>
      <xdr:colOff>114300</xdr:colOff>
      <xdr:row>58</xdr:row>
      <xdr:rowOff>66722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004846"/>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120737</xdr:rowOff>
    </xdr:from>
    <xdr:to>
      <xdr:col>45</xdr:col>
      <xdr:colOff>177800</xdr:colOff>
      <xdr:row>58</xdr:row>
      <xdr:rowOff>60746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93387"/>
          <a:ext cx="889000" cy="1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160677</xdr:rowOff>
    </xdr:from>
    <xdr:to>
      <xdr:col>41</xdr:col>
      <xdr:colOff>50800</xdr:colOff>
      <xdr:row>57</xdr:row>
      <xdr:rowOff>120737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61877"/>
          <a:ext cx="889000" cy="1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81966</xdr:rowOff>
    </xdr:from>
    <xdr:to>
      <xdr:col>55</xdr:col>
      <xdr:colOff>50800</xdr:colOff>
      <xdr:row>58</xdr:row>
      <xdr:rowOff>12116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60393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15922</xdr:rowOff>
    </xdr:from>
    <xdr:to>
      <xdr:col>50</xdr:col>
      <xdr:colOff>165100</xdr:colOff>
      <xdr:row>58</xdr:row>
      <xdr:rowOff>117522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108649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9946</xdr:rowOff>
    </xdr:from>
    <xdr:to>
      <xdr:col>46</xdr:col>
      <xdr:colOff>38100</xdr:colOff>
      <xdr:row>58</xdr:row>
      <xdr:rowOff>111546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102673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69937</xdr:rowOff>
    </xdr:from>
    <xdr:to>
      <xdr:col>41</xdr:col>
      <xdr:colOff>101600</xdr:colOff>
      <xdr:row>58</xdr:row>
      <xdr:rowOff>87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162664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109877</xdr:rowOff>
    </xdr:from>
    <xdr:to>
      <xdr:col>36</xdr:col>
      <xdr:colOff>165100</xdr:colOff>
      <xdr:row>57</xdr:row>
      <xdr:rowOff>40027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1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56554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141796</xdr:rowOff>
    </xdr:from>
    <xdr:to>
      <xdr:col>55</xdr:col>
      <xdr:colOff>0</xdr:colOff>
      <xdr:row>78</xdr:row>
      <xdr:rowOff>124879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43446"/>
          <a:ext cx="838200" cy="1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120802</xdr:rowOff>
    </xdr:from>
    <xdr:to>
      <xdr:col>50</xdr:col>
      <xdr:colOff>114300</xdr:colOff>
      <xdr:row>78</xdr:row>
      <xdr:rowOff>124879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22452"/>
          <a:ext cx="88900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120802</xdr:rowOff>
    </xdr:from>
    <xdr:to>
      <xdr:col>45</xdr:col>
      <xdr:colOff>177800</xdr:colOff>
      <xdr:row>78</xdr:row>
      <xdr:rowOff>81902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22452"/>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53480</xdr:rowOff>
    </xdr:from>
    <xdr:to>
      <xdr:col>41</xdr:col>
      <xdr:colOff>50800</xdr:colOff>
      <xdr:row>78</xdr:row>
      <xdr:rowOff>81902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740780"/>
          <a:ext cx="889000" cy="7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90996</xdr:rowOff>
    </xdr:from>
    <xdr:to>
      <xdr:col>55</xdr:col>
      <xdr:colOff>50800</xdr:colOff>
      <xdr:row>78</xdr:row>
      <xdr:rowOff>21146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69423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7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74079</xdr:rowOff>
    </xdr:from>
    <xdr:to>
      <xdr:col>50</xdr:col>
      <xdr:colOff>165100</xdr:colOff>
      <xdr:row>79</xdr:row>
      <xdr:rowOff>4229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166806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3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70002</xdr:rowOff>
    </xdr:from>
    <xdr:to>
      <xdr:col>46</xdr:col>
      <xdr:colOff>38100</xdr:colOff>
      <xdr:row>78</xdr:row>
      <xdr:rowOff>152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16679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04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31102</xdr:rowOff>
    </xdr:from>
    <xdr:to>
      <xdr:col>41</xdr:col>
      <xdr:colOff>101600</xdr:colOff>
      <xdr:row>78</xdr:row>
      <xdr:rowOff>132702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0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123829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9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2680</xdr:rowOff>
    </xdr:from>
    <xdr:to>
      <xdr:col>36</xdr:col>
      <xdr:colOff>165100</xdr:colOff>
      <xdr:row>74</xdr:row>
      <xdr:rowOff>104280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6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120807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4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151524</xdr:rowOff>
    </xdr:from>
    <xdr:to>
      <xdr:col>55</xdr:col>
      <xdr:colOff>0</xdr:colOff>
      <xdr:row>98</xdr:row>
      <xdr:rowOff>39663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82174"/>
          <a:ext cx="8382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39663</xdr:rowOff>
    </xdr:from>
    <xdr:to>
      <xdr:col>50</xdr:col>
      <xdr:colOff>114300</xdr:colOff>
      <xdr:row>98</xdr:row>
      <xdr:rowOff>98400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41763"/>
          <a:ext cx="889000" cy="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129146</xdr:rowOff>
    </xdr:from>
    <xdr:to>
      <xdr:col>45</xdr:col>
      <xdr:colOff>177800</xdr:colOff>
      <xdr:row>98</xdr:row>
      <xdr:rowOff>98400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59796"/>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129146</xdr:rowOff>
    </xdr:from>
    <xdr:to>
      <xdr:col>41</xdr:col>
      <xdr:colOff>50800</xdr:colOff>
      <xdr:row>98</xdr:row>
      <xdr:rowOff>58699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59796"/>
          <a:ext cx="889000" cy="10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100724</xdr:rowOff>
    </xdr:from>
    <xdr:to>
      <xdr:col>55</xdr:col>
      <xdr:colOff>50800</xdr:colOff>
      <xdr:row>98</xdr:row>
      <xdr:rowOff>30874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79151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160313</xdr:rowOff>
    </xdr:from>
    <xdr:to>
      <xdr:col>50</xdr:col>
      <xdr:colOff>165100</xdr:colOff>
      <xdr:row>98</xdr:row>
      <xdr:rowOff>90463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81590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47600</xdr:rowOff>
    </xdr:from>
    <xdr:to>
      <xdr:col>46</xdr:col>
      <xdr:colOff>38100</xdr:colOff>
      <xdr:row>98</xdr:row>
      <xdr:rowOff>149200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140327</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15428" y="1694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78346</xdr:rowOff>
    </xdr:from>
    <xdr:to>
      <xdr:col>41</xdr:col>
      <xdr:colOff>101600</xdr:colOff>
      <xdr:row>98</xdr:row>
      <xdr:rowOff>8496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171073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7899</xdr:rowOff>
    </xdr:from>
    <xdr:to>
      <xdr:col>36</xdr:col>
      <xdr:colOff>165100</xdr:colOff>
      <xdr:row>98</xdr:row>
      <xdr:rowOff>109499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100626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72720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16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21920</xdr:rowOff>
    </xdr:from>
    <xdr:to>
      <xdr:col>67</xdr:col>
      <xdr:colOff>101600</xdr:colOff>
      <xdr:row>37</xdr:row>
      <xdr:rowOff>123520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140047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14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79006</xdr:rowOff>
    </xdr:from>
    <xdr:to>
      <xdr:col>85</xdr:col>
      <xdr:colOff>127000</xdr:colOff>
      <xdr:row>77</xdr:row>
      <xdr:rowOff>93866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80656"/>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79006</xdr:rowOff>
    </xdr:from>
    <xdr:to>
      <xdr:col>81</xdr:col>
      <xdr:colOff>50800</xdr:colOff>
      <xdr:row>77</xdr:row>
      <xdr:rowOff>100361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80656"/>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100361</xdr:rowOff>
    </xdr:from>
    <xdr:to>
      <xdr:col>76</xdr:col>
      <xdr:colOff>114300</xdr:colOff>
      <xdr:row>77</xdr:row>
      <xdr:rowOff>106935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02011"/>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80111</xdr:rowOff>
    </xdr:from>
    <xdr:to>
      <xdr:col>71</xdr:col>
      <xdr:colOff>177800</xdr:colOff>
      <xdr:row>77</xdr:row>
      <xdr:rowOff>106935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81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43066</xdr:rowOff>
    </xdr:from>
    <xdr:to>
      <xdr:col>85</xdr:col>
      <xdr:colOff>177800</xdr:colOff>
      <xdr:row>77</xdr:row>
      <xdr:rowOff>144666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21493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28206</xdr:rowOff>
    </xdr:from>
    <xdr:to>
      <xdr:col>81</xdr:col>
      <xdr:colOff>101600</xdr:colOff>
      <xdr:row>77</xdr:row>
      <xdr:rowOff>129806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120933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2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49561</xdr:rowOff>
    </xdr:from>
    <xdr:to>
      <xdr:col>76</xdr:col>
      <xdr:colOff>165100</xdr:colOff>
      <xdr:row>77</xdr:row>
      <xdr:rowOff>151161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142288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4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56135</xdr:rowOff>
    </xdr:from>
    <xdr:to>
      <xdr:col>72</xdr:col>
      <xdr:colOff>38100</xdr:colOff>
      <xdr:row>77</xdr:row>
      <xdr:rowOff>157735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148862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29311</xdr:rowOff>
    </xdr:from>
    <xdr:to>
      <xdr:col>67</xdr:col>
      <xdr:colOff>101600</xdr:colOff>
      <xdr:row>77</xdr:row>
      <xdr:rowOff>130911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122038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90289</xdr:rowOff>
    </xdr:from>
    <xdr:to>
      <xdr:col>85</xdr:col>
      <xdr:colOff>127000</xdr:colOff>
      <xdr:row>99</xdr:row>
      <xdr:rowOff>5936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92389"/>
          <a:ext cx="8382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60441</xdr:rowOff>
    </xdr:from>
    <xdr:to>
      <xdr:col>81</xdr:col>
      <xdr:colOff>50800</xdr:colOff>
      <xdr:row>98</xdr:row>
      <xdr:rowOff>90289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91091"/>
          <a:ext cx="889000" cy="20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60441</xdr:rowOff>
    </xdr:from>
    <xdr:to>
      <xdr:col>76</xdr:col>
      <xdr:colOff>114300</xdr:colOff>
      <xdr:row>99</xdr:row>
      <xdr:rowOff>87807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91091"/>
          <a:ext cx="889000" cy="37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56555</xdr:rowOff>
    </xdr:from>
    <xdr:to>
      <xdr:col>71</xdr:col>
      <xdr:colOff>177800</xdr:colOff>
      <xdr:row>99</xdr:row>
      <xdr:rowOff>87807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7030105"/>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126586</xdr:rowOff>
    </xdr:from>
    <xdr:to>
      <xdr:col>85</xdr:col>
      <xdr:colOff>177800</xdr:colOff>
      <xdr:row>99</xdr:row>
      <xdr:rowOff>56736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41513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4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39489</xdr:rowOff>
    </xdr:from>
    <xdr:to>
      <xdr:col>81</xdr:col>
      <xdr:colOff>101600</xdr:colOff>
      <xdr:row>98</xdr:row>
      <xdr:rowOff>141089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132216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9641</xdr:rowOff>
    </xdr:from>
    <xdr:to>
      <xdr:col>76</xdr:col>
      <xdr:colOff>165100</xdr:colOff>
      <xdr:row>97</xdr:row>
      <xdr:rowOff>111241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102368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37007</xdr:rowOff>
    </xdr:from>
    <xdr:to>
      <xdr:col>72</xdr:col>
      <xdr:colOff>38100</xdr:colOff>
      <xdr:row>99</xdr:row>
      <xdr:rowOff>138607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70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129734</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4017" y="1710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5755</xdr:rowOff>
    </xdr:from>
    <xdr:to>
      <xdr:col>67</xdr:col>
      <xdr:colOff>101600</xdr:colOff>
      <xdr:row>99</xdr:row>
      <xdr:rowOff>107355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98482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87775</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74325"/>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63282</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49832"/>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63282</xdr:rowOff>
    </xdr:from>
    <xdr:to>
      <xdr:col>107</xdr:col>
      <xdr:colOff>50800</xdr:colOff>
      <xdr:row>39</xdr:row>
      <xdr:rowOff>91205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749832"/>
          <a:ext cx="889000" cy="2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4826</xdr:rowOff>
    </xdr:from>
    <xdr:to>
      <xdr:col>102</xdr:col>
      <xdr:colOff>114300</xdr:colOff>
      <xdr:row>39</xdr:row>
      <xdr:rowOff>91205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19926"/>
          <a:ext cx="889000" cy="2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36975</xdr:rowOff>
    </xdr:from>
    <xdr:to>
      <xdr:col>116</xdr:col>
      <xdr:colOff>114300</xdr:colOff>
      <xdr:row>39</xdr:row>
      <xdr:rowOff>138575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123352</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38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12482</xdr:rowOff>
    </xdr:from>
    <xdr:to>
      <xdr:col>107</xdr:col>
      <xdr:colOff>101600</xdr:colOff>
      <xdr:row>39</xdr:row>
      <xdr:rowOff>114082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105209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40405</xdr:rowOff>
    </xdr:from>
    <xdr:to>
      <xdr:col>102</xdr:col>
      <xdr:colOff>165100</xdr:colOff>
      <xdr:row>39</xdr:row>
      <xdr:rowOff>142005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133132</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819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125476</xdr:rowOff>
    </xdr:from>
    <xdr:to>
      <xdr:col>98</xdr:col>
      <xdr:colOff>38100</xdr:colOff>
      <xdr:row>38</xdr:row>
      <xdr:rowOff>55626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72153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4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69269</xdr:rowOff>
    </xdr:from>
    <xdr:to>
      <xdr:col>116</xdr:col>
      <xdr:colOff>63500</xdr:colOff>
      <xdr:row>58</xdr:row>
      <xdr:rowOff>71011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13369"/>
          <a:ext cx="8382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67419</xdr:rowOff>
    </xdr:from>
    <xdr:to>
      <xdr:col>111</xdr:col>
      <xdr:colOff>177800</xdr:colOff>
      <xdr:row>58</xdr:row>
      <xdr:rowOff>69269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11519"/>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67419</xdr:rowOff>
    </xdr:from>
    <xdr:to>
      <xdr:col>107</xdr:col>
      <xdr:colOff>50800</xdr:colOff>
      <xdr:row>58</xdr:row>
      <xdr:rowOff>68181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0115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67745</xdr:rowOff>
    </xdr:from>
    <xdr:to>
      <xdr:col>102</xdr:col>
      <xdr:colOff>114300</xdr:colOff>
      <xdr:row>58</xdr:row>
      <xdr:rowOff>68181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11845"/>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20211</xdr:rowOff>
    </xdr:from>
    <xdr:to>
      <xdr:col>116</xdr:col>
      <xdr:colOff>114300</xdr:colOff>
      <xdr:row>58</xdr:row>
      <xdr:rowOff>121811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170088</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4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18469</xdr:rowOff>
    </xdr:from>
    <xdr:to>
      <xdr:col>112</xdr:col>
      <xdr:colOff>38100</xdr:colOff>
      <xdr:row>58</xdr:row>
      <xdr:rowOff>120069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9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111196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0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16619</xdr:rowOff>
    </xdr:from>
    <xdr:to>
      <xdr:col>107</xdr:col>
      <xdr:colOff>101600</xdr:colOff>
      <xdr:row>58</xdr:row>
      <xdr:rowOff>118219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109346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0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17381</xdr:rowOff>
    </xdr:from>
    <xdr:to>
      <xdr:col>102</xdr:col>
      <xdr:colOff>165100</xdr:colOff>
      <xdr:row>58</xdr:row>
      <xdr:rowOff>118981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110108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16945</xdr:rowOff>
    </xdr:from>
    <xdr:to>
      <xdr:col>98</xdr:col>
      <xdr:colOff>38100</xdr:colOff>
      <xdr:row>58</xdr:row>
      <xdr:rowOff>118545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109672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5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53060</xdr:rowOff>
    </xdr:from>
    <xdr:to>
      <xdr:col>116</xdr:col>
      <xdr:colOff>63500</xdr:colOff>
      <xdr:row>76</xdr:row>
      <xdr:rowOff>75874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83260"/>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75874</xdr:rowOff>
    </xdr:from>
    <xdr:to>
      <xdr:col>111</xdr:col>
      <xdr:colOff>177800</xdr:colOff>
      <xdr:row>77</xdr:row>
      <xdr:rowOff>6655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06074"/>
          <a:ext cx="889000" cy="1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6655</xdr:rowOff>
    </xdr:from>
    <xdr:to>
      <xdr:col>107</xdr:col>
      <xdr:colOff>50800</xdr:colOff>
      <xdr:row>77</xdr:row>
      <xdr:rowOff>40077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08305"/>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40077</xdr:rowOff>
    </xdr:from>
    <xdr:to>
      <xdr:col>102</xdr:col>
      <xdr:colOff>114300</xdr:colOff>
      <xdr:row>77</xdr:row>
      <xdr:rowOff>85248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41727"/>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2260</xdr:rowOff>
    </xdr:from>
    <xdr:to>
      <xdr:col>116</xdr:col>
      <xdr:colOff>114300</xdr:colOff>
      <xdr:row>76</xdr:row>
      <xdr:rowOff>103860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152137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1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25074</xdr:rowOff>
    </xdr:from>
    <xdr:to>
      <xdr:col>112</xdr:col>
      <xdr:colOff>38100</xdr:colOff>
      <xdr:row>76</xdr:row>
      <xdr:rowOff>126674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117801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127305</xdr:rowOff>
    </xdr:from>
    <xdr:to>
      <xdr:col>107</xdr:col>
      <xdr:colOff>101600</xdr:colOff>
      <xdr:row>77</xdr:row>
      <xdr:rowOff>57455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48582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160727</xdr:rowOff>
    </xdr:from>
    <xdr:to>
      <xdr:col>102</xdr:col>
      <xdr:colOff>165100</xdr:colOff>
      <xdr:row>77</xdr:row>
      <xdr:rowOff>90877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82004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34448</xdr:rowOff>
    </xdr:from>
    <xdr:to>
      <xdr:col>98</xdr:col>
      <xdr:colOff>38100</xdr:colOff>
      <xdr:row>77</xdr:row>
      <xdr:rowOff>136048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127175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373,919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円となっている。そのうち、人件費は住民一人当たり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65,066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円となっており、前年度と比べて増加したものの類似団体内平均値とほぼ同水準である。これは、定年</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年齢</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の段階的引き上げにより退職者が生じたことによる。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・物件費において、新型コロナワクチン接種の規模縮小に伴う接種委託料等や体制整備委託料等が減少したことから、約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万円の減になったことなどにより、一人当たり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66,510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円と前年度と比べて減少した。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・普通建設事業費において、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年度決算では、保育園整備について単年度計画から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か年計画になったことなどにより約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万円減となっていたが、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年度決算においては、国府台公園再整備事業の進捗により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4,600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万円増となったことなどにより、住民一人当たり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28,387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と前年度と比べて増加した。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本市の建物などの減価償却資産については、老朽化の程度を示す指標である有形固定資産減価償却率（資産老朽化比率）が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53.1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％となっている。これは、高度経済成長期からの急激な人口増加に対応するため、特に昭和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・積立金において、公共施設整備基金への積み立てを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億円としたことなどにより、一人当たり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2,846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円と前年度と比べて減少した。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494,720
472,905
57.44
190,306,093
184,985,181
4,025,468
100,062,310
52,714,556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137414</xdr:rowOff>
    </xdr:from>
    <xdr:to>
      <xdr:col>24</xdr:col>
      <xdr:colOff>63500</xdr:colOff>
      <xdr:row>38</xdr:row>
      <xdr:rowOff>153416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5251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153416</xdr:rowOff>
    </xdr:from>
    <xdr:to>
      <xdr:col>19</xdr:col>
      <xdr:colOff>177800</xdr:colOff>
      <xdr:row>39</xdr:row>
      <xdr:rowOff>20828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685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168656</xdr:rowOff>
    </xdr:from>
    <xdr:to>
      <xdr:col>15</xdr:col>
      <xdr:colOff>50800</xdr:colOff>
      <xdr:row>39</xdr:row>
      <xdr:rowOff>20828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8375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168656</xdr:rowOff>
    </xdr:from>
    <xdr:to>
      <xdr:col>10</xdr:col>
      <xdr:colOff>114300</xdr:colOff>
      <xdr:row>39</xdr:row>
      <xdr:rowOff>1016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8375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86614</xdr:rowOff>
    </xdr:from>
    <xdr:to>
      <xdr:col>24</xdr:col>
      <xdr:colOff>114300</xdr:colOff>
      <xdr:row>39</xdr:row>
      <xdr:rowOff>16764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1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102616</xdr:rowOff>
    </xdr:from>
    <xdr:to>
      <xdr:col>20</xdr:col>
      <xdr:colOff>38100</xdr:colOff>
      <xdr:row>39</xdr:row>
      <xdr:rowOff>32766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23893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1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141478</xdr:rowOff>
    </xdr:from>
    <xdr:to>
      <xdr:col>15</xdr:col>
      <xdr:colOff>101600</xdr:colOff>
      <xdr:row>39</xdr:row>
      <xdr:rowOff>71628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62755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4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117856</xdr:rowOff>
    </xdr:from>
    <xdr:to>
      <xdr:col>10</xdr:col>
      <xdr:colOff>165100</xdr:colOff>
      <xdr:row>39</xdr:row>
      <xdr:rowOff>48006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39133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2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121666</xdr:rowOff>
    </xdr:from>
    <xdr:to>
      <xdr:col>6</xdr:col>
      <xdr:colOff>38100</xdr:colOff>
      <xdr:row>39</xdr:row>
      <xdr:rowOff>51816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42943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148882</xdr:rowOff>
    </xdr:from>
    <xdr:to>
      <xdr:col>24</xdr:col>
      <xdr:colOff>63500</xdr:colOff>
      <xdr:row>59</xdr:row>
      <xdr:rowOff>16739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92982"/>
          <a:ext cx="83820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104749</xdr:rowOff>
    </xdr:from>
    <xdr:to>
      <xdr:col>19</xdr:col>
      <xdr:colOff>177800</xdr:colOff>
      <xdr:row>59</xdr:row>
      <xdr:rowOff>16739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8849"/>
          <a:ext cx="889000" cy="8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91377</xdr:rowOff>
    </xdr:from>
    <xdr:to>
      <xdr:col>15</xdr:col>
      <xdr:colOff>50800</xdr:colOff>
      <xdr:row>58</xdr:row>
      <xdr:rowOff>104749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35477"/>
          <a:ext cx="889000" cy="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88087</xdr:rowOff>
    </xdr:from>
    <xdr:to>
      <xdr:col>10</xdr:col>
      <xdr:colOff>114300</xdr:colOff>
      <xdr:row>58</xdr:row>
      <xdr:rowOff>91377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60587"/>
          <a:ext cx="889000" cy="137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98082</xdr:rowOff>
    </xdr:from>
    <xdr:to>
      <xdr:col>24</xdr:col>
      <xdr:colOff>114300</xdr:colOff>
      <xdr:row>59</xdr:row>
      <xdr:rowOff>28232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76509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137389</xdr:rowOff>
    </xdr:from>
    <xdr:to>
      <xdr:col>20</xdr:col>
      <xdr:colOff>38100</xdr:colOff>
      <xdr:row>59</xdr:row>
      <xdr:rowOff>67539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58666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53949</xdr:rowOff>
    </xdr:from>
    <xdr:to>
      <xdr:col>15</xdr:col>
      <xdr:colOff>101600</xdr:colOff>
      <xdr:row>58</xdr:row>
      <xdr:rowOff>155549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146676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40577</xdr:rowOff>
    </xdr:from>
    <xdr:to>
      <xdr:col>10</xdr:col>
      <xdr:colOff>165100</xdr:colOff>
      <xdr:row>58</xdr:row>
      <xdr:rowOff>142177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133304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37287</xdr:rowOff>
    </xdr:from>
    <xdr:to>
      <xdr:col>6</xdr:col>
      <xdr:colOff>38100</xdr:colOff>
      <xdr:row>50</xdr:row>
      <xdr:rowOff>138887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155414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121673</xdr:rowOff>
    </xdr:from>
    <xdr:to>
      <xdr:col>24</xdr:col>
      <xdr:colOff>63500</xdr:colOff>
      <xdr:row>77</xdr:row>
      <xdr:rowOff>114108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51873"/>
          <a:ext cx="838200" cy="16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114108</xdr:rowOff>
    </xdr:from>
    <xdr:to>
      <xdr:col>19</xdr:col>
      <xdr:colOff>177800</xdr:colOff>
      <xdr:row>77</xdr:row>
      <xdr:rowOff>160252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15758"/>
          <a:ext cx="889000" cy="4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70597</xdr:rowOff>
    </xdr:from>
    <xdr:to>
      <xdr:col>15</xdr:col>
      <xdr:colOff>50800</xdr:colOff>
      <xdr:row>77</xdr:row>
      <xdr:rowOff>160252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72247"/>
          <a:ext cx="8890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70597</xdr:rowOff>
    </xdr:from>
    <xdr:to>
      <xdr:col>10</xdr:col>
      <xdr:colOff>114300</xdr:colOff>
      <xdr:row>79</xdr:row>
      <xdr:rowOff>55477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72247"/>
          <a:ext cx="889000" cy="3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70873</xdr:rowOff>
    </xdr:from>
    <xdr:to>
      <xdr:col>24</xdr:col>
      <xdr:colOff>114300</xdr:colOff>
      <xdr:row>77</xdr:row>
      <xdr:rowOff>1023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49300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7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63308</xdr:rowOff>
    </xdr:from>
    <xdr:to>
      <xdr:col>20</xdr:col>
      <xdr:colOff>38100</xdr:colOff>
      <xdr:row>77</xdr:row>
      <xdr:rowOff>164908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156035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5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109452</xdr:rowOff>
    </xdr:from>
    <xdr:to>
      <xdr:col>15</xdr:col>
      <xdr:colOff>101600</xdr:colOff>
      <xdr:row>78</xdr:row>
      <xdr:rowOff>39602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1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30729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0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19797</xdr:rowOff>
    </xdr:from>
    <xdr:to>
      <xdr:col>10</xdr:col>
      <xdr:colOff>165100</xdr:colOff>
      <xdr:row>77</xdr:row>
      <xdr:rowOff>121397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112524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4677</xdr:rowOff>
    </xdr:from>
    <xdr:to>
      <xdr:col>6</xdr:col>
      <xdr:colOff>38100</xdr:colOff>
      <xdr:row>79</xdr:row>
      <xdr:rowOff>106277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97404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4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109525</xdr:rowOff>
    </xdr:from>
    <xdr:to>
      <xdr:col>24</xdr:col>
      <xdr:colOff>63500</xdr:colOff>
      <xdr:row>96</xdr:row>
      <xdr:rowOff>87252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97275"/>
          <a:ext cx="838200" cy="14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87874</xdr:rowOff>
    </xdr:from>
    <xdr:to>
      <xdr:col>19</xdr:col>
      <xdr:colOff>177800</xdr:colOff>
      <xdr:row>95</xdr:row>
      <xdr:rowOff>109525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04174"/>
          <a:ext cx="889000" cy="1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87874</xdr:rowOff>
    </xdr:from>
    <xdr:to>
      <xdr:col>15</xdr:col>
      <xdr:colOff>50800</xdr:colOff>
      <xdr:row>95</xdr:row>
      <xdr:rowOff>77096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04174"/>
          <a:ext cx="8890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77096</xdr:rowOff>
    </xdr:from>
    <xdr:to>
      <xdr:col>10</xdr:col>
      <xdr:colOff>114300</xdr:colOff>
      <xdr:row>97</xdr:row>
      <xdr:rowOff>136696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64846"/>
          <a:ext cx="889000" cy="40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36452</xdr:rowOff>
    </xdr:from>
    <xdr:to>
      <xdr:col>24</xdr:col>
      <xdr:colOff>114300</xdr:colOff>
      <xdr:row>96</xdr:row>
      <xdr:rowOff>138052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14879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7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58725</xdr:rowOff>
    </xdr:from>
    <xdr:to>
      <xdr:col>20</xdr:col>
      <xdr:colOff>38100</xdr:colOff>
      <xdr:row>95</xdr:row>
      <xdr:rowOff>160325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2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37074</xdr:rowOff>
    </xdr:from>
    <xdr:to>
      <xdr:col>15</xdr:col>
      <xdr:colOff>101600</xdr:colOff>
      <xdr:row>94</xdr:row>
      <xdr:rowOff>138674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155201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92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26296</xdr:rowOff>
    </xdr:from>
    <xdr:to>
      <xdr:col>10</xdr:col>
      <xdr:colOff>165100</xdr:colOff>
      <xdr:row>95</xdr:row>
      <xdr:rowOff>127896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119023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85896</xdr:rowOff>
    </xdr:from>
    <xdr:to>
      <xdr:col>6</xdr:col>
      <xdr:colOff>38100</xdr:colOff>
      <xdr:row>98</xdr:row>
      <xdr:rowOff>16046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7173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0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130937</xdr:rowOff>
    </xdr:from>
    <xdr:to>
      <xdr:col>55</xdr:col>
      <xdr:colOff>0</xdr:colOff>
      <xdr:row>38</xdr:row>
      <xdr:rowOff>148082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46037"/>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130937</xdr:rowOff>
    </xdr:from>
    <xdr:to>
      <xdr:col>50</xdr:col>
      <xdr:colOff>114300</xdr:colOff>
      <xdr:row>38</xdr:row>
      <xdr:rowOff>141986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4603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117983</xdr:rowOff>
    </xdr:from>
    <xdr:to>
      <xdr:col>45</xdr:col>
      <xdr:colOff>177800</xdr:colOff>
      <xdr:row>38</xdr:row>
      <xdr:rowOff>141986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3308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117983</xdr:rowOff>
    </xdr:from>
    <xdr:to>
      <xdr:col>41</xdr:col>
      <xdr:colOff>50800</xdr:colOff>
      <xdr:row>38</xdr:row>
      <xdr:rowOff>143129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3308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97282</xdr:rowOff>
    </xdr:from>
    <xdr:to>
      <xdr:col>55</xdr:col>
      <xdr:colOff>50800</xdr:colOff>
      <xdr:row>39</xdr:row>
      <xdr:rowOff>27432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12209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2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80137</xdr:rowOff>
    </xdr:from>
    <xdr:to>
      <xdr:col>50</xdr:col>
      <xdr:colOff>165100</xdr:colOff>
      <xdr:row>39</xdr:row>
      <xdr:rowOff>10287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1414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91186</xdr:rowOff>
    </xdr:from>
    <xdr:to>
      <xdr:col>46</xdr:col>
      <xdr:colOff>38100</xdr:colOff>
      <xdr:row>39</xdr:row>
      <xdr:rowOff>21336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12463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67183</xdr:rowOff>
    </xdr:from>
    <xdr:to>
      <xdr:col>41</xdr:col>
      <xdr:colOff>101600</xdr:colOff>
      <xdr:row>38</xdr:row>
      <xdr:rowOff>168783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159910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92329</xdr:rowOff>
    </xdr:from>
    <xdr:to>
      <xdr:col>36</xdr:col>
      <xdr:colOff>165100</xdr:colOff>
      <xdr:row>39</xdr:row>
      <xdr:rowOff>22479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13606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130156</xdr:rowOff>
    </xdr:from>
    <xdr:to>
      <xdr:col>55</xdr:col>
      <xdr:colOff>0</xdr:colOff>
      <xdr:row>57</xdr:row>
      <xdr:rowOff>140671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02806"/>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138671</xdr:rowOff>
    </xdr:from>
    <xdr:to>
      <xdr:col>50</xdr:col>
      <xdr:colOff>114300</xdr:colOff>
      <xdr:row>57</xdr:row>
      <xdr:rowOff>140671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11321"/>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138671</xdr:rowOff>
    </xdr:from>
    <xdr:to>
      <xdr:col>45</xdr:col>
      <xdr:colOff>177800</xdr:colOff>
      <xdr:row>57</xdr:row>
      <xdr:rowOff>164846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11321"/>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42659</xdr:rowOff>
    </xdr:from>
    <xdr:to>
      <xdr:col>41</xdr:col>
      <xdr:colOff>50800</xdr:colOff>
      <xdr:row>57</xdr:row>
      <xdr:rowOff>164846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15309"/>
          <a:ext cx="889000" cy="1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79356</xdr:rowOff>
    </xdr:from>
    <xdr:to>
      <xdr:col>55</xdr:col>
      <xdr:colOff>50800</xdr:colOff>
      <xdr:row>58</xdr:row>
      <xdr:rowOff>9506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165733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6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89871</xdr:rowOff>
    </xdr:from>
    <xdr:to>
      <xdr:col>50</xdr:col>
      <xdr:colOff>165100</xdr:colOff>
      <xdr:row>58</xdr:row>
      <xdr:rowOff>20021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11148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55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87871</xdr:rowOff>
    </xdr:from>
    <xdr:to>
      <xdr:col>46</xdr:col>
      <xdr:colOff>38100</xdr:colOff>
      <xdr:row>58</xdr:row>
      <xdr:rowOff>18021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9148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5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114046</xdr:rowOff>
    </xdr:from>
    <xdr:to>
      <xdr:col>41</xdr:col>
      <xdr:colOff>101600</xdr:colOff>
      <xdr:row>58</xdr:row>
      <xdr:rowOff>44196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35323</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163309</xdr:rowOff>
    </xdr:from>
    <xdr:to>
      <xdr:col>36</xdr:col>
      <xdr:colOff>165100</xdr:colOff>
      <xdr:row>57</xdr:row>
      <xdr:rowOff>93459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84586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85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158674</xdr:rowOff>
    </xdr:from>
    <xdr:to>
      <xdr:col>55</xdr:col>
      <xdr:colOff>0</xdr:colOff>
      <xdr:row>77</xdr:row>
      <xdr:rowOff>78436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88874"/>
          <a:ext cx="838200" cy="9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78436</xdr:rowOff>
    </xdr:from>
    <xdr:to>
      <xdr:col>50</xdr:col>
      <xdr:colOff>114300</xdr:colOff>
      <xdr:row>78</xdr:row>
      <xdr:rowOff>2082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80086"/>
          <a:ext cx="889000" cy="9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146603</xdr:rowOff>
    </xdr:from>
    <xdr:to>
      <xdr:col>45</xdr:col>
      <xdr:colOff>177800</xdr:colOff>
      <xdr:row>78</xdr:row>
      <xdr:rowOff>2082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48253"/>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78938</xdr:rowOff>
    </xdr:from>
    <xdr:to>
      <xdr:col>41</xdr:col>
      <xdr:colOff>50800</xdr:colOff>
      <xdr:row>77</xdr:row>
      <xdr:rowOff>146603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09138"/>
          <a:ext cx="8890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107874</xdr:rowOff>
    </xdr:from>
    <xdr:to>
      <xdr:col>55</xdr:col>
      <xdr:colOff>50800</xdr:colOff>
      <xdr:row>77</xdr:row>
      <xdr:rowOff>38024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130751</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27636</xdr:rowOff>
    </xdr:from>
    <xdr:to>
      <xdr:col>50</xdr:col>
      <xdr:colOff>165100</xdr:colOff>
      <xdr:row>77</xdr:row>
      <xdr:rowOff>129236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120363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122732</xdr:rowOff>
    </xdr:from>
    <xdr:to>
      <xdr:col>46</xdr:col>
      <xdr:colOff>38100</xdr:colOff>
      <xdr:row>78</xdr:row>
      <xdr:rowOff>52882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44009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95803</xdr:rowOff>
    </xdr:from>
    <xdr:to>
      <xdr:col>41</xdr:col>
      <xdr:colOff>101600</xdr:colOff>
      <xdr:row>78</xdr:row>
      <xdr:rowOff>25953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17080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28138</xdr:rowOff>
    </xdr:from>
    <xdr:to>
      <xdr:col>36</xdr:col>
      <xdr:colOff>165100</xdr:colOff>
      <xdr:row>76</xdr:row>
      <xdr:rowOff>129738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146265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28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55483</xdr:rowOff>
    </xdr:from>
    <xdr:to>
      <xdr:col>55</xdr:col>
      <xdr:colOff>0</xdr:colOff>
      <xdr:row>98</xdr:row>
      <xdr:rowOff>77544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57583"/>
          <a:ext cx="8382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16142</xdr:rowOff>
    </xdr:from>
    <xdr:to>
      <xdr:col>50</xdr:col>
      <xdr:colOff>114300</xdr:colOff>
      <xdr:row>98</xdr:row>
      <xdr:rowOff>77544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18242"/>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16142</xdr:rowOff>
    </xdr:from>
    <xdr:to>
      <xdr:col>45</xdr:col>
      <xdr:colOff>177800</xdr:colOff>
      <xdr:row>98</xdr:row>
      <xdr:rowOff>58204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18242"/>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21582</xdr:rowOff>
    </xdr:from>
    <xdr:to>
      <xdr:col>41</xdr:col>
      <xdr:colOff>50800</xdr:colOff>
      <xdr:row>98</xdr:row>
      <xdr:rowOff>58204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23682"/>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4683</xdr:rowOff>
    </xdr:from>
    <xdr:to>
      <xdr:col>55</xdr:col>
      <xdr:colOff>50800</xdr:colOff>
      <xdr:row>98</xdr:row>
      <xdr:rowOff>106283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91060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26744</xdr:rowOff>
    </xdr:from>
    <xdr:to>
      <xdr:col>50</xdr:col>
      <xdr:colOff>165100</xdr:colOff>
      <xdr:row>98</xdr:row>
      <xdr:rowOff>128344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119471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136792</xdr:rowOff>
    </xdr:from>
    <xdr:to>
      <xdr:col>46</xdr:col>
      <xdr:colOff>38100</xdr:colOff>
      <xdr:row>98</xdr:row>
      <xdr:rowOff>66942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58069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6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7404</xdr:rowOff>
    </xdr:from>
    <xdr:to>
      <xdr:col>41</xdr:col>
      <xdr:colOff>101600</xdr:colOff>
      <xdr:row>98</xdr:row>
      <xdr:rowOff>109004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100131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142232</xdr:rowOff>
    </xdr:from>
    <xdr:to>
      <xdr:col>36</xdr:col>
      <xdr:colOff>165100</xdr:colOff>
      <xdr:row>98</xdr:row>
      <xdr:rowOff>72382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63509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6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18588</xdr:rowOff>
    </xdr:from>
    <xdr:to>
      <xdr:col>85</xdr:col>
      <xdr:colOff>127000</xdr:colOff>
      <xdr:row>38</xdr:row>
      <xdr:rowOff>32761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33688"/>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32761</xdr:rowOff>
    </xdr:from>
    <xdr:to>
      <xdr:col>81</xdr:col>
      <xdr:colOff>50800</xdr:colOff>
      <xdr:row>38</xdr:row>
      <xdr:rowOff>34498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47861"/>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34498</xdr:rowOff>
    </xdr:from>
    <xdr:to>
      <xdr:col>76</xdr:col>
      <xdr:colOff>114300</xdr:colOff>
      <xdr:row>38</xdr:row>
      <xdr:rowOff>35001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4959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35001</xdr:rowOff>
    </xdr:from>
    <xdr:to>
      <xdr:col>71</xdr:col>
      <xdr:colOff>177800</xdr:colOff>
      <xdr:row>38</xdr:row>
      <xdr:rowOff>35092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5010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139238</xdr:rowOff>
    </xdr:from>
    <xdr:to>
      <xdr:col>85</xdr:col>
      <xdr:colOff>177800</xdr:colOff>
      <xdr:row>38</xdr:row>
      <xdr:rowOff>69388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8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54165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153411</xdr:rowOff>
    </xdr:from>
    <xdr:to>
      <xdr:col>81</xdr:col>
      <xdr:colOff>101600</xdr:colOff>
      <xdr:row>38</xdr:row>
      <xdr:rowOff>83561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74688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155148</xdr:rowOff>
    </xdr:from>
    <xdr:to>
      <xdr:col>76</xdr:col>
      <xdr:colOff>165100</xdr:colOff>
      <xdr:row>38</xdr:row>
      <xdr:rowOff>85299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987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76425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155651</xdr:rowOff>
    </xdr:from>
    <xdr:to>
      <xdr:col>72</xdr:col>
      <xdr:colOff>38100</xdr:colOff>
      <xdr:row>38</xdr:row>
      <xdr:rowOff>85801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76928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155743</xdr:rowOff>
    </xdr:from>
    <xdr:to>
      <xdr:col>67</xdr:col>
      <xdr:colOff>101600</xdr:colOff>
      <xdr:row>38</xdr:row>
      <xdr:rowOff>85892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993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77019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9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23637</xdr:rowOff>
    </xdr:from>
    <xdr:to>
      <xdr:col>85</xdr:col>
      <xdr:colOff>127000</xdr:colOff>
      <xdr:row>57</xdr:row>
      <xdr:rowOff>153432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96287"/>
          <a:ext cx="838200" cy="1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153432</xdr:rowOff>
    </xdr:from>
    <xdr:to>
      <xdr:col>81</xdr:col>
      <xdr:colOff>50800</xdr:colOff>
      <xdr:row>58</xdr:row>
      <xdr:rowOff>5675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26082"/>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135977</xdr:rowOff>
    </xdr:from>
    <xdr:to>
      <xdr:col>76</xdr:col>
      <xdr:colOff>114300</xdr:colOff>
      <xdr:row>58</xdr:row>
      <xdr:rowOff>5675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0862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118979</xdr:rowOff>
    </xdr:from>
    <xdr:to>
      <xdr:col>71</xdr:col>
      <xdr:colOff>177800</xdr:colOff>
      <xdr:row>57</xdr:row>
      <xdr:rowOff>135977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91629"/>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144287</xdr:rowOff>
    </xdr:from>
    <xdr:to>
      <xdr:col>85</xdr:col>
      <xdr:colOff>177800</xdr:colOff>
      <xdr:row>57</xdr:row>
      <xdr:rowOff>74437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122714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102632</xdr:rowOff>
    </xdr:from>
    <xdr:to>
      <xdr:col>81</xdr:col>
      <xdr:colOff>101600</xdr:colOff>
      <xdr:row>58</xdr:row>
      <xdr:rowOff>32782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23909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6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126325</xdr:rowOff>
    </xdr:from>
    <xdr:to>
      <xdr:col>76</xdr:col>
      <xdr:colOff>165100</xdr:colOff>
      <xdr:row>58</xdr:row>
      <xdr:rowOff>56475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47602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9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85177</xdr:rowOff>
    </xdr:from>
    <xdr:to>
      <xdr:col>72</xdr:col>
      <xdr:colOff>38100</xdr:colOff>
      <xdr:row>58</xdr:row>
      <xdr:rowOff>15327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6454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68179</xdr:rowOff>
    </xdr:from>
    <xdr:to>
      <xdr:col>67</xdr:col>
      <xdr:colOff>101600</xdr:colOff>
      <xdr:row>57</xdr:row>
      <xdr:rowOff>169779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160906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72720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74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21920</xdr:rowOff>
    </xdr:from>
    <xdr:to>
      <xdr:col>67</xdr:col>
      <xdr:colOff>101600</xdr:colOff>
      <xdr:row>77</xdr:row>
      <xdr:rowOff>123520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140047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2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79006</xdr:rowOff>
    </xdr:from>
    <xdr:to>
      <xdr:col>85</xdr:col>
      <xdr:colOff>127000</xdr:colOff>
      <xdr:row>97</xdr:row>
      <xdr:rowOff>93866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09656"/>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79006</xdr:rowOff>
    </xdr:from>
    <xdr:to>
      <xdr:col>81</xdr:col>
      <xdr:colOff>50800</xdr:colOff>
      <xdr:row>97</xdr:row>
      <xdr:rowOff>100361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09656"/>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100361</xdr:rowOff>
    </xdr:from>
    <xdr:to>
      <xdr:col>76</xdr:col>
      <xdr:colOff>114300</xdr:colOff>
      <xdr:row>97</xdr:row>
      <xdr:rowOff>106935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31011"/>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80111</xdr:rowOff>
    </xdr:from>
    <xdr:to>
      <xdr:col>71</xdr:col>
      <xdr:colOff>177800</xdr:colOff>
      <xdr:row>97</xdr:row>
      <xdr:rowOff>106935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10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43066</xdr:rowOff>
    </xdr:from>
    <xdr:to>
      <xdr:col>85</xdr:col>
      <xdr:colOff>177800</xdr:colOff>
      <xdr:row>97</xdr:row>
      <xdr:rowOff>144666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21493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5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28206</xdr:rowOff>
    </xdr:from>
    <xdr:to>
      <xdr:col>81</xdr:col>
      <xdr:colOff>101600</xdr:colOff>
      <xdr:row>97</xdr:row>
      <xdr:rowOff>129806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120933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49561</xdr:rowOff>
    </xdr:from>
    <xdr:to>
      <xdr:col>76</xdr:col>
      <xdr:colOff>165100</xdr:colOff>
      <xdr:row>97</xdr:row>
      <xdr:rowOff>151161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142288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56135</xdr:rowOff>
    </xdr:from>
    <xdr:to>
      <xdr:col>72</xdr:col>
      <xdr:colOff>38100</xdr:colOff>
      <xdr:row>97</xdr:row>
      <xdr:rowOff>157735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148862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29311</xdr:rowOff>
    </xdr:from>
    <xdr:to>
      <xdr:col>67</xdr:col>
      <xdr:colOff>101600</xdr:colOff>
      <xdr:row>97</xdr:row>
      <xdr:rowOff>130911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122038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年度より増となった。これは、定年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年齢の段階的な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引上げに伴う退職手当支給が約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万円の増となったこと等によるものである。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195,156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年度より増となった。これは、定額減税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給付金の支給が開始したことにより約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万円の増となったことや、私立保育園の新規開園及び入園児童延人数の増により私立保育園保育委託料が約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万円増加したこと等によるものである。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年度より減となった。これは、新型コロナワクチン接種の規模縮小により約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23,684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年度より増となった。これは、本八幡駅北口駅前再開発事業の進捗により約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万円の増となったこと等によるものである。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45,608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年度より増となった。これは、国府台公園再整備工事の進捗により約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円の増となったことや定年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の段階的な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引上げに伴う退職手当支給が約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年度決算剰余金の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相当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運用益を含め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年度末時点の基金残高は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万円となった。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年度決算における実質収支については、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万円となり、前年度に引き続き、黒字を確保している。 今後も、既存事業の見直し等による経常経費の削減を行うとともに、新たな事業を開始する際には、優先順位を定め、必要性を見極めてから着手するなど健全な財政運営に努めていく。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年度については各会計とも黒字となったため、連結赤字比率の構成もすべて黒字となっている。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今後とも各会計が健全な財政運営を図ることにより、赤字を生じさせないよう努めていく。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190306093</v>
      </c>
      <c r="BO4" s="358"/>
      <c r="BP4" s="358"/>
      <c r="BQ4" s="358"/>
      <c r="BR4" s="358"/>
      <c r="BS4" s="358"/>
      <c r="BT4" s="358"/>
      <c r="BU4" s="359"/>
      <c r="BV4" s="357">
        <v>177336668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v>
      </c>
      <c r="CU4" s="364"/>
      <c r="CV4" s="364"/>
      <c r="CW4" s="364"/>
      <c r="CX4" s="364"/>
      <c r="CY4" s="364"/>
      <c r="CZ4" s="364"/>
      <c r="DA4" s="365"/>
      <c r="DB4" s="363">
        <v>4.2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184985181</v>
      </c>
      <c r="BO5" s="395"/>
      <c r="BP5" s="395"/>
      <c r="BQ5" s="395"/>
      <c r="BR5" s="395"/>
      <c r="BS5" s="395"/>
      <c r="BT5" s="395"/>
      <c r="BU5" s="396"/>
      <c r="BV5" s="394">
        <v>172384526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92.5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5320912</v>
      </c>
      <c r="BO6" s="395"/>
      <c r="BP6" s="395"/>
      <c r="BQ6" s="395"/>
      <c r="BR6" s="395"/>
      <c r="BS6" s="395"/>
      <c r="BT6" s="395"/>
      <c r="BU6" s="396"/>
      <c r="BV6" s="394">
        <v>4952142</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92.5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1295444</v>
      </c>
      <c r="BO7" s="395"/>
      <c r="BP7" s="395"/>
      <c r="BQ7" s="395"/>
      <c r="BR7" s="395"/>
      <c r="BS7" s="395"/>
      <c r="BT7" s="395"/>
      <c r="BU7" s="396"/>
      <c r="BV7" s="394">
        <v>833594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100062310</v>
      </c>
      <c r="CU7" s="395"/>
      <c r="CV7" s="395"/>
      <c r="CW7" s="395"/>
      <c r="CX7" s="395"/>
      <c r="CY7" s="395"/>
      <c r="CZ7" s="395"/>
      <c r="DA7" s="396"/>
      <c r="DB7" s="394">
        <v>96941066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4025468</v>
      </c>
      <c r="BO8" s="395"/>
      <c r="BP8" s="395"/>
      <c r="BQ8" s="395"/>
      <c r="BR8" s="395"/>
      <c r="BS8" s="395"/>
      <c r="BT8" s="395"/>
      <c r="BU8" s="396"/>
      <c r="BV8" s="394">
        <v>4118548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1.1000000000000001</v>
      </c>
      <c r="CU8" s="435"/>
      <c r="CV8" s="435"/>
      <c r="CW8" s="435"/>
      <c r="CX8" s="435"/>
      <c r="CY8" s="435"/>
      <c r="CZ8" s="435"/>
      <c r="DA8" s="436"/>
      <c r="DB8" s="434">
        <v>1.07</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496676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-93080</v>
      </c>
      <c r="BO9" s="395"/>
      <c r="BP9" s="395"/>
      <c r="BQ9" s="395"/>
      <c r="BR9" s="395"/>
      <c r="BS9" s="395"/>
      <c r="BT9" s="395"/>
      <c r="BU9" s="396"/>
      <c r="BV9" s="394">
        <v>-117430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6.2</v>
      </c>
      <c r="CU9" s="392"/>
      <c r="CV9" s="392"/>
      <c r="CW9" s="392"/>
      <c r="CX9" s="392"/>
      <c r="CY9" s="392"/>
      <c r="CZ9" s="392"/>
      <c r="DA9" s="393"/>
      <c r="DB9" s="391">
        <v>6.7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481732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58337</v>
      </c>
      <c r="BO10" s="395"/>
      <c r="BP10" s="395"/>
      <c r="BQ10" s="395"/>
      <c r="BR10" s="395"/>
      <c r="BS10" s="395"/>
      <c r="BT10" s="395"/>
      <c r="BU10" s="396"/>
      <c r="BV10" s="394">
        <v>21749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494720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472905</v>
      </c>
      <c r="S13" s="479"/>
      <c r="T13" s="479"/>
      <c r="U13" s="479"/>
      <c r="V13" s="480"/>
      <c r="W13" s="410" t="s">
        <v>131</v>
      </c>
      <c r="X13" s="411"/>
      <c r="Y13" s="411"/>
      <c r="Z13" s="411"/>
      <c r="AA13" s="411"/>
      <c r="AB13" s="401"/>
      <c r="AC13" s="445">
        <v>1242</v>
      </c>
      <c r="AD13" s="446"/>
      <c r="AE13" s="446"/>
      <c r="AF13" s="446"/>
      <c r="AG13" s="488"/>
      <c r="AH13" s="445">
        <v>1259</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-34743</v>
      </c>
      <c r="BO13" s="395"/>
      <c r="BP13" s="395"/>
      <c r="BQ13" s="395"/>
      <c r="BR13" s="395"/>
      <c r="BS13" s="395"/>
      <c r="BT13" s="395"/>
      <c r="BU13" s="396"/>
      <c r="BV13" s="394">
        <v>-95681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2.6</v>
      </c>
      <c r="CU13" s="392"/>
      <c r="CV13" s="392"/>
      <c r="CW13" s="392"/>
      <c r="CX13" s="392"/>
      <c r="CY13" s="392"/>
      <c r="CZ13" s="392"/>
      <c r="DA13" s="393"/>
      <c r="DB13" s="391">
        <v>2.1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492895</v>
      </c>
      <c r="S14" s="479"/>
      <c r="T14" s="479"/>
      <c r="U14" s="479"/>
      <c r="V14" s="480"/>
      <c r="W14" s="384"/>
      <c r="X14" s="385"/>
      <c r="Y14" s="385"/>
      <c r="Z14" s="385"/>
      <c r="AA14" s="385"/>
      <c r="AB14" s="374"/>
      <c r="AC14" s="481">
        <v>0.5</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473367</v>
      </c>
      <c r="S15" s="479"/>
      <c r="T15" s="479"/>
      <c r="U15" s="479"/>
      <c r="V15" s="480"/>
      <c r="W15" s="410" t="s">
        <v>137</v>
      </c>
      <c r="X15" s="411"/>
      <c r="Y15" s="411"/>
      <c r="Z15" s="411"/>
      <c r="AA15" s="411"/>
      <c r="AB15" s="401"/>
      <c r="AC15" s="445">
        <v>37222</v>
      </c>
      <c r="AD15" s="446"/>
      <c r="AE15" s="446"/>
      <c r="AF15" s="446"/>
      <c r="AG15" s="488"/>
      <c r="AH15" s="445">
        <v>36404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77709268</v>
      </c>
      <c r="BO15" s="358"/>
      <c r="BP15" s="358"/>
      <c r="BQ15" s="358"/>
      <c r="BR15" s="358"/>
      <c r="BS15" s="358"/>
      <c r="BT15" s="358"/>
      <c r="BU15" s="359"/>
      <c r="BV15" s="357">
        <v>75450859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16.2</v>
      </c>
      <c r="AD16" s="482"/>
      <c r="AE16" s="482"/>
      <c r="AF16" s="482"/>
      <c r="AG16" s="483"/>
      <c r="AH16" s="481">
        <v>17.899999999999999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69536919</v>
      </c>
      <c r="BO16" s="395"/>
      <c r="BP16" s="395"/>
      <c r="BQ16" s="395"/>
      <c r="BR16" s="395"/>
      <c r="BS16" s="395"/>
      <c r="BT16" s="395"/>
      <c r="BU16" s="396"/>
      <c r="BV16" s="394">
        <v>68716587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190838</v>
      </c>
      <c r="AD17" s="446"/>
      <c r="AE17" s="446"/>
      <c r="AF17" s="446"/>
      <c r="AG17" s="488"/>
      <c r="AH17" s="445">
        <v>165420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100062310</v>
      </c>
      <c r="BO17" s="395"/>
      <c r="BP17" s="395"/>
      <c r="BQ17" s="395"/>
      <c r="BR17" s="395"/>
      <c r="BS17" s="395"/>
      <c r="BT17" s="395"/>
      <c r="BU17" s="396"/>
      <c r="BV17" s="394">
        <v>96941066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57.44</v>
      </c>
      <c r="M18" s="518"/>
      <c r="N18" s="518"/>
      <c r="O18" s="518"/>
      <c r="P18" s="518"/>
      <c r="Q18" s="518"/>
      <c r="R18" s="519"/>
      <c r="S18" s="519"/>
      <c r="T18" s="519"/>
      <c r="U18" s="519"/>
      <c r="V18" s="520"/>
      <c r="W18" s="412"/>
      <c r="X18" s="413"/>
      <c r="Y18" s="413"/>
      <c r="Z18" s="413"/>
      <c r="AA18" s="413"/>
      <c r="AB18" s="404"/>
      <c r="AC18" s="521">
        <v>83.2</v>
      </c>
      <c r="AD18" s="522"/>
      <c r="AE18" s="522"/>
      <c r="AF18" s="522"/>
      <c r="AG18" s="523"/>
      <c r="AH18" s="521">
        <v>81.5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96473497</v>
      </c>
      <c r="BO18" s="395"/>
      <c r="BP18" s="395"/>
      <c r="BQ18" s="395"/>
      <c r="BR18" s="395"/>
      <c r="BS18" s="395"/>
      <c r="BT18" s="395"/>
      <c r="BU18" s="396"/>
      <c r="BV18" s="394">
        <v>91927035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8647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120253675</v>
      </c>
      <c r="BO19" s="395"/>
      <c r="BP19" s="395"/>
      <c r="BQ19" s="395"/>
      <c r="BR19" s="395"/>
      <c r="BS19" s="395"/>
      <c r="BT19" s="395"/>
      <c r="BU19" s="396"/>
      <c r="BV19" s="394">
        <v>115373156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242970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52714556</v>
      </c>
      <c r="BO22" s="358"/>
      <c r="BP22" s="358"/>
      <c r="BQ22" s="358"/>
      <c r="BR22" s="358"/>
      <c r="BS22" s="358"/>
      <c r="BT22" s="358"/>
      <c r="BU22" s="359"/>
      <c r="BV22" s="357">
        <v>52500026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18994116</v>
      </c>
      <c r="BO23" s="395"/>
      <c r="BP23" s="395"/>
      <c r="BQ23" s="395"/>
      <c r="BR23" s="395"/>
      <c r="BS23" s="395"/>
      <c r="BT23" s="395"/>
      <c r="BU23" s="396"/>
      <c r="BV23" s="394">
        <v>18628174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7112</v>
      </c>
      <c r="R24" s="446"/>
      <c r="S24" s="446"/>
      <c r="T24" s="446"/>
      <c r="U24" s="446"/>
      <c r="V24" s="488"/>
      <c r="W24" s="540"/>
      <c r="X24" s="541"/>
      <c r="Y24" s="542"/>
      <c r="Z24" s="444" t="s">
        <v>162</v>
      </c>
      <c r="AA24" s="424"/>
      <c r="AB24" s="424"/>
      <c r="AC24" s="424"/>
      <c r="AD24" s="424"/>
      <c r="AE24" s="424"/>
      <c r="AF24" s="424"/>
      <c r="AG24" s="425"/>
      <c r="AH24" s="445">
        <v>2886</v>
      </c>
      <c r="AI24" s="446"/>
      <c r="AJ24" s="446"/>
      <c r="AK24" s="446"/>
      <c r="AL24" s="488"/>
      <c r="AM24" s="445">
        <v>9370842</v>
      </c>
      <c r="AN24" s="446"/>
      <c r="AO24" s="446"/>
      <c r="AP24" s="446"/>
      <c r="AQ24" s="446"/>
      <c r="AR24" s="488"/>
      <c r="AS24" s="445">
        <v>3247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47311283</v>
      </c>
      <c r="BO24" s="395"/>
      <c r="BP24" s="395"/>
      <c r="BQ24" s="395"/>
      <c r="BR24" s="395"/>
      <c r="BS24" s="395"/>
      <c r="BT24" s="395"/>
      <c r="BU24" s="396"/>
      <c r="BV24" s="394">
        <v>45734013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8370</v>
      </c>
      <c r="R25" s="446"/>
      <c r="S25" s="446"/>
      <c r="T25" s="446"/>
      <c r="U25" s="446"/>
      <c r="V25" s="488"/>
      <c r="W25" s="540"/>
      <c r="X25" s="541"/>
      <c r="Y25" s="542"/>
      <c r="Z25" s="444" t="s">
        <v>165</v>
      </c>
      <c r="AA25" s="424"/>
      <c r="AB25" s="424"/>
      <c r="AC25" s="424"/>
      <c r="AD25" s="424"/>
      <c r="AE25" s="424"/>
      <c r="AF25" s="424"/>
      <c r="AG25" s="425"/>
      <c r="AH25" s="445">
        <v>515</v>
      </c>
      <c r="AI25" s="446"/>
      <c r="AJ25" s="446"/>
      <c r="AK25" s="446"/>
      <c r="AL25" s="488"/>
      <c r="AM25" s="445">
        <v>1714950</v>
      </c>
      <c r="AN25" s="446"/>
      <c r="AO25" s="446"/>
      <c r="AP25" s="446"/>
      <c r="AQ25" s="446"/>
      <c r="AR25" s="488"/>
      <c r="AS25" s="445">
        <v>3330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26509707</v>
      </c>
      <c r="BO25" s="358"/>
      <c r="BP25" s="358"/>
      <c r="BQ25" s="358"/>
      <c r="BR25" s="358"/>
      <c r="BS25" s="358"/>
      <c r="BT25" s="358"/>
      <c r="BU25" s="359"/>
      <c r="BV25" s="357">
        <v>14782473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7440</v>
      </c>
      <c r="R26" s="446"/>
      <c r="S26" s="446"/>
      <c r="T26" s="446"/>
      <c r="U26" s="446"/>
      <c r="V26" s="488"/>
      <c r="W26" s="540"/>
      <c r="X26" s="541"/>
      <c r="Y26" s="542"/>
      <c r="Z26" s="444" t="s">
        <v>168</v>
      </c>
      <c r="AA26" s="546"/>
      <c r="AB26" s="546"/>
      <c r="AC26" s="546"/>
      <c r="AD26" s="546"/>
      <c r="AE26" s="546"/>
      <c r="AF26" s="546"/>
      <c r="AG26" s="547"/>
      <c r="AH26" s="445">
        <v>137</v>
      </c>
      <c r="AI26" s="446"/>
      <c r="AJ26" s="446"/>
      <c r="AK26" s="446"/>
      <c r="AL26" s="488"/>
      <c r="AM26" s="445">
        <v>438811</v>
      </c>
      <c r="AN26" s="446"/>
      <c r="AO26" s="446"/>
      <c r="AP26" s="446"/>
      <c r="AQ26" s="446"/>
      <c r="AR26" s="488"/>
      <c r="AS26" s="445">
        <v>3203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7240</v>
      </c>
      <c r="R27" s="446"/>
      <c r="S27" s="446"/>
      <c r="T27" s="446"/>
      <c r="U27" s="446"/>
      <c r="V27" s="488"/>
      <c r="W27" s="540"/>
      <c r="X27" s="541"/>
      <c r="Y27" s="542"/>
      <c r="Z27" s="444" t="s">
        <v>171</v>
      </c>
      <c r="AA27" s="424"/>
      <c r="AB27" s="424"/>
      <c r="AC27" s="424"/>
      <c r="AD27" s="424"/>
      <c r="AE27" s="424"/>
      <c r="AF27" s="424"/>
      <c r="AG27" s="425"/>
      <c r="AH27" s="445">
        <v>68</v>
      </c>
      <c r="AI27" s="446"/>
      <c r="AJ27" s="446"/>
      <c r="AK27" s="446"/>
      <c r="AL27" s="488"/>
      <c r="AM27" s="445">
        <v>235159</v>
      </c>
      <c r="AN27" s="446"/>
      <c r="AO27" s="446"/>
      <c r="AP27" s="446"/>
      <c r="AQ27" s="446"/>
      <c r="AR27" s="488"/>
      <c r="AS27" s="445">
        <v>3458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2065315</v>
      </c>
      <c r="BO27" s="514"/>
      <c r="BP27" s="514"/>
      <c r="BQ27" s="514"/>
      <c r="BR27" s="514"/>
      <c r="BS27" s="514"/>
      <c r="BT27" s="514"/>
      <c r="BU27" s="515"/>
      <c r="BV27" s="513">
        <v>2060671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6520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32985121</v>
      </c>
      <c r="BO28" s="358"/>
      <c r="BP28" s="358"/>
      <c r="BQ28" s="358"/>
      <c r="BR28" s="358"/>
      <c r="BS28" s="358"/>
      <c r="BT28" s="358"/>
      <c r="BU28" s="359"/>
      <c r="BV28" s="357">
        <v>30866784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40</v>
      </c>
      <c r="M29" s="446"/>
      <c r="N29" s="446"/>
      <c r="O29" s="446"/>
      <c r="P29" s="488"/>
      <c r="Q29" s="445">
        <v>6040</v>
      </c>
      <c r="R29" s="446"/>
      <c r="S29" s="446"/>
      <c r="T29" s="446"/>
      <c r="U29" s="446"/>
      <c r="V29" s="488"/>
      <c r="W29" s="543"/>
      <c r="X29" s="544"/>
      <c r="Y29" s="545"/>
      <c r="Z29" s="444" t="s">
        <v>177</v>
      </c>
      <c r="AA29" s="424"/>
      <c r="AB29" s="424"/>
      <c r="AC29" s="424"/>
      <c r="AD29" s="424"/>
      <c r="AE29" s="424"/>
      <c r="AF29" s="424"/>
      <c r="AG29" s="425"/>
      <c r="AH29" s="445">
        <v>2954</v>
      </c>
      <c r="AI29" s="446"/>
      <c r="AJ29" s="446"/>
      <c r="AK29" s="446"/>
      <c r="AL29" s="488"/>
      <c r="AM29" s="445">
        <v>9606001</v>
      </c>
      <c r="AN29" s="446"/>
      <c r="AO29" s="446"/>
      <c r="AP29" s="446"/>
      <c r="AQ29" s="446"/>
      <c r="AR29" s="488"/>
      <c r="AS29" s="445">
        <v>3252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20737989</v>
      </c>
      <c r="BO30" s="514"/>
      <c r="BP30" s="514"/>
      <c r="BQ30" s="514"/>
      <c r="BR30" s="514"/>
      <c r="BS30" s="514"/>
      <c r="BT30" s="514"/>
      <c r="BU30" s="515"/>
      <c r="BV30" s="513">
        <v>19496316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t="str">
        <f>IF(BY34="","",MAX(C34:D43,U34:V43,AM34:AN43,BE34:BF43)+1)</f>
        <v/>
      </c>
      <c r="BX34" s="584"/>
      <c r="BY34" s="585" t="str">
        <f>IF('各会計、関係団体の財政状況及び健全化判断比率'!B68="","",'各会計、関係団体の財政状況及び健全化判断比率'!B68)</f>
        <v/>
      </c>
      <c r="BZ34" s="585"/>
      <c r="CA34" s="585"/>
      <c r="CB34" s="585"/>
      <c r="CC34" s="585"/>
      <c r="CD34" s="585"/>
      <c r="CE34" s="585"/>
      <c r="CF34" s="585"/>
      <c r="CG34" s="585"/>
      <c r="CH34" s="585"/>
      <c r="CI34" s="585"/>
      <c r="CJ34" s="585"/>
      <c r="CK34" s="585"/>
      <c r="CL34" s="585"/>
      <c r="CM34" s="585"/>
      <c r="CN34" s="163"/>
      <c r="CO34" s="584">
        <f>IF(CQ34="","",MAX(C34:D43,U34:V43,AM34:AN43,BE34:BF43,BW34:BX43)+1)</f>
        <v>6</v>
      </c>
      <c r="CP34" s="584"/>
      <c r="CQ34" s="585" t="str">
        <f>IF('各会計、関係団体の財政状況及び健全化判断比率'!BS7="","",'各会計、関係団体の財政状況及び健全化判断比率'!BS7)</f>
        <v>市川市清掃公社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63"/>
      <c r="CO35" s="584">
        <f t="shared" ref="CO35:CO43" si="3">IF(CQ35="","",CO34+1)</f>
        <v>7</v>
      </c>
      <c r="CP35" s="584"/>
      <c r="CQ35" s="585" t="str">
        <f>IF('各会計、関係団体の財政状況及び健全化判断比率'!BS8="","",'各会計、関係団体の財政状況及び健全化判断比率'!BS8)</f>
        <v>市川市花と緑のまちづくり財団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f t="shared" si="3"/>
        <v>8</v>
      </c>
      <c r="CP36" s="584"/>
      <c r="CQ36" s="585" t="str">
        <f>IF('各会計、関係団体の財政状況及び健全化判断比率'!BS9="","",'各会計、関係団体の財政状況及び健全化判断比率'!BS9)</f>
        <v>市川市文化振興財団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9</v>
      </c>
      <c r="CP37" s="584"/>
      <c r="CQ37" s="585" t="str">
        <f>IF('各会計、関係団体の財政状況及び健全化判断比率'!BS10="","",'各会計、関係団体の財政状況及び健全化判断比率'!BS10)</f>
        <v>本八幡ビル株式会社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10</v>
      </c>
      <c r="CP38" s="584"/>
      <c r="CQ38" s="585" t="str">
        <f>IF('各会計、関係団体の財政状況及び健全化判断比率'!BS11="","",'各会計、関係団体の財政状況及び健全化判断比率'!BS11)</f>
        <v>市川市土地開発公社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11</v>
      </c>
      <c r="CP39" s="584"/>
      <c r="CQ39" s="585" t="str">
        <f>IF('各会計、関係団体の財政状況及び健全化判断比率'!BS12="","",'各会計、関係団体の財政状況及び健全化判断比率'!BS12)</f>
        <v>いちかわクリーンエネルギー株式会社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unSLK57U8j9MomqG5PlJMKfplkqLJnnyQ1RvJeVtgpPbD6kFF3fTMoMpwWXRuCVH1VCk8sz/cH7UAzNIU9xAQ==" saltValue="iNuiAcqbdmbmietz2QHR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4.17</v>
      </c>
      <c r="G34" s="33">
        <v>5.47</v>
      </c>
      <c r="H34" s="33">
        <v>4.4800000000000004</v>
      </c>
      <c r="I34" s="33">
        <v>4.24</v>
      </c>
      <c r="J34" s="34">
        <v>4.0199999999999996</v>
      </c>
      <c r="K34" s="22"/>
      <c r="L34" s="22"/>
      <c r="M34" s="22"/>
      <c r="N34" s="22"/>
      <c r="O34" s="22"/>
      <c r="P34" s="22"/>
    </row>
    <row r="35" spans="1:16" ht="39" customHeight="1" x14ac:dyDescent="0.15">
      <c r="A35" s="22"/>
      <c r="B35" s="35"/>
      <c r="C35" s="1132" t="s">
        <v>532</v>
      </c>
      <c r="D35" s="1132"/>
      <c r="E35" s="1133"/>
      <c r="F35" s="36">
        <v>2.25</v>
      </c>
      <c r="G35" s="37">
        <v>2.12</v>
      </c>
      <c r="H35" s="37">
        <v>1.86</v>
      </c>
      <c r="I35" s="37">
        <v>1.6</v>
      </c>
      <c r="J35" s="38">
        <v>1.78</v>
      </c>
      <c r="K35" s="22"/>
      <c r="L35" s="22"/>
      <c r="M35" s="22"/>
      <c r="N35" s="22"/>
      <c r="O35" s="22"/>
      <c r="P35" s="22"/>
    </row>
    <row r="36" spans="1:16" ht="39" customHeight="1" x14ac:dyDescent="0.15">
      <c r="A36" s="22"/>
      <c r="B36" s="35"/>
      <c r="C36" s="1132" t="s">
        <v>533</v>
      </c>
      <c r="D36" s="1132"/>
      <c r="E36" s="1133"/>
      <c r="F36" s="36">
        <v>0.4</v>
      </c>
      <c r="G36" s="37">
        <v>0.48</v>
      </c>
      <c r="H36" s="37">
        <v>0.43</v>
      </c>
      <c r="I36" s="37">
        <v>0.18</v>
      </c>
      <c r="J36" s="38">
        <v>0.17</v>
      </c>
      <c r="K36" s="22"/>
      <c r="L36" s="22"/>
      <c r="M36" s="22"/>
      <c r="N36" s="22"/>
      <c r="O36" s="22"/>
      <c r="P36" s="22"/>
    </row>
    <row r="37" spans="1:16" ht="39" customHeight="1" x14ac:dyDescent="0.15">
      <c r="A37" s="22"/>
      <c r="B37" s="35"/>
      <c r="C37" s="1132" t="s">
        <v>534</v>
      </c>
      <c r="D37" s="1132"/>
      <c r="E37" s="1133"/>
      <c r="F37" s="36">
        <v>0.1</v>
      </c>
      <c r="G37" s="37">
        <v>0.05</v>
      </c>
      <c r="H37" s="37">
        <v>0.09</v>
      </c>
      <c r="I37" s="37">
        <v>0.11</v>
      </c>
      <c r="J37" s="38">
        <v>0.06</v>
      </c>
      <c r="K37" s="22"/>
      <c r="L37" s="22"/>
      <c r="M37" s="22"/>
      <c r="N37" s="22"/>
      <c r="O37" s="22"/>
      <c r="P37" s="22"/>
    </row>
    <row r="38" spans="1:16" ht="39" customHeight="1" x14ac:dyDescent="0.15">
      <c r="A38" s="22"/>
      <c r="B38" s="35"/>
      <c r="C38" s="1132" t="s">
        <v>535</v>
      </c>
      <c r="D38" s="1132"/>
      <c r="E38" s="1133"/>
      <c r="F38" s="36">
        <v>0.01</v>
      </c>
      <c r="G38" s="37">
        <v>0.02</v>
      </c>
      <c r="H38" s="37">
        <v>0.02</v>
      </c>
      <c r="I38" s="37">
        <v>0.01</v>
      </c>
      <c r="J38" s="38">
        <v>0.02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aGfExj7JPaDiDohSCJT4PTWzU6+b/y/dPhzyKvr8BNFihodaKXel9sKJlSPEqf5pri9uVdg/cdgBCnLg4c9zA==" saltValue="BUC9e3buXtKJAv5MwO5l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8041</v>
      </c>
      <c r="L45" s="58">
        <v>7635</v>
      </c>
      <c r="M45" s="58">
        <v>7815</v>
      </c>
      <c r="N45" s="58">
        <v>8386</v>
      </c>
      <c r="O45" s="59">
        <v>8024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1267</v>
      </c>
      <c r="L48" s="62">
        <v>950</v>
      </c>
      <c r="M48" s="62">
        <v>982</v>
      </c>
      <c r="N48" s="62">
        <v>1026</v>
      </c>
      <c r="O48" s="63">
        <v>1078</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485</v>
      </c>
      <c r="L49" s="62" t="s">
        <v>485</v>
      </c>
      <c r="M49" s="62" t="s">
        <v>485</v>
      </c>
      <c r="N49" s="62" t="s">
        <v>485</v>
      </c>
      <c r="O49" s="63" t="s">
        <v>485</v>
      </c>
      <c r="P49" s="46"/>
      <c r="Q49" s="46"/>
      <c r="R49" s="46"/>
      <c r="S49" s="46"/>
      <c r="T49" s="46"/>
      <c r="U49" s="46"/>
    </row>
    <row r="50" spans="1:21" ht="30.75" customHeight="1" x14ac:dyDescent="0.15">
      <c r="A50" s="46"/>
      <c r="B50" s="1140"/>
      <c r="C50" s="1141"/>
      <c r="D50" s="60"/>
      <c r="E50" s="1146" t="s">
        <v>15</v>
      </c>
      <c r="F50" s="1146"/>
      <c r="G50" s="1146"/>
      <c r="H50" s="1146"/>
      <c r="I50" s="1146"/>
      <c r="J50" s="1147"/>
      <c r="K50" s="61">
        <v>1675</v>
      </c>
      <c r="L50" s="62">
        <v>1579</v>
      </c>
      <c r="M50" s="62">
        <v>802</v>
      </c>
      <c r="N50" s="62">
        <v>1149</v>
      </c>
      <c r="O50" s="63">
        <v>713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9358</v>
      </c>
      <c r="L52" s="62">
        <v>8941</v>
      </c>
      <c r="M52" s="62">
        <v>7931</v>
      </c>
      <c r="N52" s="62">
        <v>7711</v>
      </c>
      <c r="O52" s="63">
        <v>7068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1625</v>
      </c>
      <c r="L53" s="67">
        <v>1223</v>
      </c>
      <c r="M53" s="67">
        <v>1668</v>
      </c>
      <c r="N53" s="67">
        <v>2850</v>
      </c>
      <c r="O53" s="68">
        <v>2747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485</v>
      </c>
      <c r="L58" s="82" t="s">
        <v>485</v>
      </c>
      <c r="M58" s="82" t="s">
        <v>485</v>
      </c>
      <c r="N58" s="82" t="s">
        <v>485</v>
      </c>
      <c r="O58" s="83" t="s">
        <v>485</v>
      </c>
    </row>
    <row r="59" spans="1:21" ht="31.5" customHeight="1" x14ac:dyDescent="0.15">
      <c r="B59" s="1156"/>
      <c r="C59" s="1157"/>
      <c r="D59" s="1163" t="s">
        <v>26</v>
      </c>
      <c r="E59" s="1164"/>
      <c r="F59" s="1164"/>
      <c r="G59" s="1164"/>
      <c r="H59" s="1164"/>
      <c r="I59" s="1164"/>
      <c r="J59" s="1165"/>
      <c r="K59" s="84" t="s">
        <v>485</v>
      </c>
      <c r="L59" s="85" t="s">
        <v>485</v>
      </c>
      <c r="M59" s="85" t="s">
        <v>485</v>
      </c>
      <c r="N59" s="85" t="s">
        <v>485</v>
      </c>
      <c r="O59" s="86" t="s">
        <v>485</v>
      </c>
    </row>
    <row r="60" spans="1:21" ht="31.5" customHeight="1" thickBot="1" x14ac:dyDescent="0.2">
      <c r="B60" s="1158"/>
      <c r="C60" s="1159"/>
      <c r="D60" s="1166" t="s">
        <v>27</v>
      </c>
      <c r="E60" s="1167"/>
      <c r="F60" s="1167"/>
      <c r="G60" s="1167"/>
      <c r="H60" s="1167"/>
      <c r="I60" s="1167"/>
      <c r="J60" s="1168"/>
      <c r="K60" s="87" t="s">
        <v>485</v>
      </c>
      <c r="L60" s="88" t="s">
        <v>485</v>
      </c>
      <c r="M60" s="88" t="s">
        <v>485</v>
      </c>
      <c r="N60" s="88" t="s">
        <v>485</v>
      </c>
      <c r="O60" s="89" t="s">
        <v>485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HhUPzsUWxTzBLldQ3pZt3G6bA2gpvDMgY5qLR2QCROC1PSRWFaxxH4BUp3Ls7BkNO3YmNke56QMmsjOzEen0Q==" saltValue="U1w9DQGI+7AU+Z3+8FVm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62415</v>
      </c>
      <c r="J41" s="331">
        <v>60061</v>
      </c>
      <c r="K41" s="331">
        <v>56198</v>
      </c>
      <c r="L41" s="331">
        <v>52500</v>
      </c>
      <c r="M41" s="332">
        <v>53716</v>
      </c>
    </row>
    <row r="42" spans="2:13" ht="27.75" customHeight="1" x14ac:dyDescent="0.15">
      <c r="B42" s="1171"/>
      <c r="C42" s="1172"/>
      <c r="D42" s="104"/>
      <c r="E42" s="1177" t="s">
        <v>32</v>
      </c>
      <c r="F42" s="1177"/>
      <c r="G42" s="1177"/>
      <c r="H42" s="1178"/>
      <c r="I42" s="333">
        <v>3512</v>
      </c>
      <c r="J42" s="334">
        <v>3040</v>
      </c>
      <c r="K42" s="334">
        <v>3684</v>
      </c>
      <c r="L42" s="334">
        <v>3156</v>
      </c>
      <c r="M42" s="335">
        <v>5570</v>
      </c>
    </row>
    <row r="43" spans="2:13" ht="27.75" customHeight="1" x14ac:dyDescent="0.15">
      <c r="B43" s="1171"/>
      <c r="C43" s="1172"/>
      <c r="D43" s="104"/>
      <c r="E43" s="1177" t="s">
        <v>33</v>
      </c>
      <c r="F43" s="1177"/>
      <c r="G43" s="1177"/>
      <c r="H43" s="1178"/>
      <c r="I43" s="333">
        <v>19252</v>
      </c>
      <c r="J43" s="334">
        <v>21040</v>
      </c>
      <c r="K43" s="334">
        <v>20574</v>
      </c>
      <c r="L43" s="334">
        <v>20510</v>
      </c>
      <c r="M43" s="335">
        <v>23122</v>
      </c>
    </row>
    <row r="44" spans="2:13" ht="27.75" customHeight="1" x14ac:dyDescent="0.15">
      <c r="B44" s="1171"/>
      <c r="C44" s="1172"/>
      <c r="D44" s="104"/>
      <c r="E44" s="1177" t="s">
        <v>34</v>
      </c>
      <c r="F44" s="1177"/>
      <c r="G44" s="1177"/>
      <c r="H44" s="1178"/>
      <c r="I44" s="333" t="s">
        <v>485</v>
      </c>
      <c r="J44" s="334" t="s">
        <v>485</v>
      </c>
      <c r="K44" s="334" t="s">
        <v>485</v>
      </c>
      <c r="L44" s="334" t="s">
        <v>485</v>
      </c>
      <c r="M44" s="335" t="s">
        <v>485</v>
      </c>
    </row>
    <row r="45" spans="2:13" ht="27.75" customHeight="1" x14ac:dyDescent="0.15">
      <c r="B45" s="1171"/>
      <c r="C45" s="1172"/>
      <c r="D45" s="104"/>
      <c r="E45" s="1177" t="s">
        <v>35</v>
      </c>
      <c r="F45" s="1177"/>
      <c r="G45" s="1177"/>
      <c r="H45" s="1178"/>
      <c r="I45" s="333">
        <v>23519</v>
      </c>
      <c r="J45" s="334">
        <v>22970</v>
      </c>
      <c r="K45" s="334">
        <v>21123</v>
      </c>
      <c r="L45" s="334">
        <v>21711</v>
      </c>
      <c r="M45" s="335">
        <v>21422</v>
      </c>
    </row>
    <row r="46" spans="2:13" ht="27.75" customHeight="1" x14ac:dyDescent="0.15">
      <c r="B46" s="1171"/>
      <c r="C46" s="1172"/>
      <c r="D46" s="105"/>
      <c r="E46" s="1177" t="s">
        <v>36</v>
      </c>
      <c r="F46" s="1177"/>
      <c r="G46" s="1177"/>
      <c r="H46" s="1178"/>
      <c r="I46" s="333">
        <v>12</v>
      </c>
      <c r="J46" s="334">
        <v>10</v>
      </c>
      <c r="K46" s="334">
        <v>11</v>
      </c>
      <c r="L46" s="334">
        <v>12</v>
      </c>
      <c r="M46" s="335">
        <v>61</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41320</v>
      </c>
      <c r="J50" s="334">
        <v>42635</v>
      </c>
      <c r="K50" s="334">
        <v>50791</v>
      </c>
      <c r="L50" s="334">
        <v>56363</v>
      </c>
      <c r="M50" s="335">
        <v>59070</v>
      </c>
    </row>
    <row r="51" spans="2:13" ht="27.75" customHeight="1" x14ac:dyDescent="0.15">
      <c r="B51" s="1171"/>
      <c r="C51" s="1172"/>
      <c r="D51" s="104"/>
      <c r="E51" s="1177" t="s">
        <v>42</v>
      </c>
      <c r="F51" s="1177"/>
      <c r="G51" s="1177"/>
      <c r="H51" s="1178"/>
      <c r="I51" s="333">
        <v>32485</v>
      </c>
      <c r="J51" s="334">
        <v>38279</v>
      </c>
      <c r="K51" s="334">
        <v>33738</v>
      </c>
      <c r="L51" s="334">
        <v>32363</v>
      </c>
      <c r="M51" s="335">
        <v>39080</v>
      </c>
    </row>
    <row r="52" spans="2:13" ht="27.75" customHeight="1" x14ac:dyDescent="0.15">
      <c r="B52" s="1173"/>
      <c r="C52" s="1174"/>
      <c r="D52" s="104"/>
      <c r="E52" s="1177" t="s">
        <v>43</v>
      </c>
      <c r="F52" s="1177"/>
      <c r="G52" s="1177"/>
      <c r="H52" s="1178"/>
      <c r="I52" s="333">
        <v>47530</v>
      </c>
      <c r="J52" s="334">
        <v>47324</v>
      </c>
      <c r="K52" s="334">
        <v>46069</v>
      </c>
      <c r="L52" s="334">
        <v>46013</v>
      </c>
      <c r="M52" s="335">
        <v>43005</v>
      </c>
    </row>
    <row r="53" spans="2:13" ht="27.75" customHeight="1" thickBot="1" x14ac:dyDescent="0.2">
      <c r="B53" s="1184" t="s">
        <v>19</v>
      </c>
      <c r="C53" s="1185"/>
      <c r="D53" s="108"/>
      <c r="E53" s="1186" t="s">
        <v>44</v>
      </c>
      <c r="F53" s="1186"/>
      <c r="G53" s="1186"/>
      <c r="H53" s="1187"/>
      <c r="I53" s="336">
        <v>-12626</v>
      </c>
      <c r="J53" s="337">
        <v>-21117</v>
      </c>
      <c r="K53" s="337">
        <v>-29008</v>
      </c>
      <c r="L53" s="337">
        <v>-36849</v>
      </c>
      <c r="M53" s="338">
        <v>-37265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Avgz+2hJCQ92hrzv185PMxFVd9E/vqeflaahjqcfP5CBKyn/l7oHXDEHCzkGxCGyrm0yvnpCVRp++ONK1CaQ==" saltValue="EHaTx/rOYLttCSeQZE1l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28645</v>
      </c>
      <c r="G55" s="339">
        <v>30867</v>
      </c>
      <c r="H55" s="340">
        <v>32985</v>
      </c>
    </row>
    <row r="56" spans="2:8" ht="52.5" customHeight="1" x14ac:dyDescent="0.15">
      <c r="B56" s="120"/>
      <c r="C56" s="1198" t="s">
        <v>47</v>
      </c>
      <c r="D56" s="1198"/>
      <c r="E56" s="1199"/>
      <c r="F56" s="341" t="s">
        <v>485</v>
      </c>
      <c r="G56" s="341" t="s">
        <v>485</v>
      </c>
      <c r="H56" s="342" t="s">
        <v>485</v>
      </c>
    </row>
    <row r="57" spans="2:8" ht="53.25" customHeight="1" x14ac:dyDescent="0.15">
      <c r="B57" s="120"/>
      <c r="C57" s="1200" t="s">
        <v>48</v>
      </c>
      <c r="D57" s="1200"/>
      <c r="E57" s="1201"/>
      <c r="F57" s="343">
        <v>16875</v>
      </c>
      <c r="G57" s="343">
        <v>19496</v>
      </c>
      <c r="H57" s="344">
        <v>20738</v>
      </c>
    </row>
    <row r="58" spans="2:8" ht="45.75" customHeight="1" x14ac:dyDescent="0.15">
      <c r="B58" s="121"/>
      <c r="C58" s="1188" t="s">
        <v>548</v>
      </c>
      <c r="D58" s="1189"/>
      <c r="E58" s="1190"/>
      <c r="F58" s="345">
        <v>7484</v>
      </c>
      <c r="G58" s="345">
        <v>8591</v>
      </c>
      <c r="H58" s="346">
        <v>9022</v>
      </c>
    </row>
    <row r="59" spans="2:8" ht="45.75" customHeight="1" x14ac:dyDescent="0.15">
      <c r="B59" s="121"/>
      <c r="C59" s="1188" t="s">
        <v>549</v>
      </c>
      <c r="D59" s="1189"/>
      <c r="E59" s="1190"/>
      <c r="F59" s="345">
        <v>4500</v>
      </c>
      <c r="G59" s="345">
        <v>6000</v>
      </c>
      <c r="H59" s="346">
        <v>6709</v>
      </c>
    </row>
    <row r="60" spans="2:8" ht="45.75" customHeight="1" x14ac:dyDescent="0.15">
      <c r="B60" s="121"/>
      <c r="C60" s="1188" t="s">
        <v>550</v>
      </c>
      <c r="D60" s="1189"/>
      <c r="E60" s="1190"/>
      <c r="F60" s="345">
        <v>3785</v>
      </c>
      <c r="G60" s="345">
        <v>3785</v>
      </c>
      <c r="H60" s="346">
        <v>3790</v>
      </c>
    </row>
    <row r="61" spans="2:8" ht="45.75" customHeight="1" x14ac:dyDescent="0.15">
      <c r="B61" s="121"/>
      <c r="C61" s="1188" t="s">
        <v>551</v>
      </c>
      <c r="D61" s="1189"/>
      <c r="E61" s="1190"/>
      <c r="F61" s="345">
        <v>281</v>
      </c>
      <c r="G61" s="345">
        <v>301</v>
      </c>
      <c r="H61" s="346">
        <v>412</v>
      </c>
    </row>
    <row r="62" spans="2:8" ht="45.75" customHeight="1" thickBot="1" x14ac:dyDescent="0.2">
      <c r="B62" s="122"/>
      <c r="C62" s="1191" t="s">
        <v>552</v>
      </c>
      <c r="D62" s="1192"/>
      <c r="E62" s="1193"/>
      <c r="F62" s="347">
        <v>149</v>
      </c>
      <c r="G62" s="347">
        <v>176</v>
      </c>
      <c r="H62" s="348">
        <v>181</v>
      </c>
    </row>
    <row r="63" spans="2:8" ht="52.5" customHeight="1" thickBot="1" x14ac:dyDescent="0.2">
      <c r="B63" s="123"/>
      <c r="C63" s="1194" t="s">
        <v>49</v>
      </c>
      <c r="D63" s="1194"/>
      <c r="E63" s="1195"/>
      <c r="F63" s="349">
        <v>45520</v>
      </c>
      <c r="G63" s="349">
        <v>50363</v>
      </c>
      <c r="H63" s="350">
        <v>53723</v>
      </c>
    </row>
    <row r="64" spans="2:8" x14ac:dyDescent="0.15"/>
  </sheetData>
  <sheetProtection algorithmName="SHA-512" hashValue="Y24U9IeV37H9Z3Xb1t8K1ZM9eLeD/3l4h6MkpjDLjDX7tTp0WocXJIXTQdTPV4Dbmfc44NL4qTwwhWyv5Xyh4Q==" saltValue="7kRNACsIxwD+AciJ7qZK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41573</v>
      </c>
      <c r="E3" s="142"/>
      <c r="F3" s="143">
        <v>39221</v>
      </c>
      <c r="G3" s="144"/>
      <c r="H3" s="145"/>
    </row>
    <row r="4" spans="1:8" x14ac:dyDescent="0.15">
      <c r="A4" s="146"/>
      <c r="B4" s="147"/>
      <c r="C4" s="148"/>
      <c r="D4" s="149">
        <v>36429</v>
      </c>
      <c r="E4" s="150"/>
      <c r="F4" s="151">
        <v>24821</v>
      </c>
      <c r="G4" s="152"/>
      <c r="H4" s="153"/>
    </row>
    <row r="5" spans="1:8" x14ac:dyDescent="0.15">
      <c r="A5" s="134" t="s">
        <v>517</v>
      </c>
      <c r="B5" s="139"/>
      <c r="C5" s="140"/>
      <c r="D5" s="141">
        <v>29492</v>
      </c>
      <c r="E5" s="142"/>
      <c r="F5" s="143">
        <v>38566</v>
      </c>
      <c r="G5" s="144"/>
      <c r="H5" s="145"/>
    </row>
    <row r="6" spans="1:8" x14ac:dyDescent="0.15">
      <c r="A6" s="146"/>
      <c r="B6" s="147"/>
      <c r="C6" s="148"/>
      <c r="D6" s="149">
        <v>25661</v>
      </c>
      <c r="E6" s="150"/>
      <c r="F6" s="151">
        <v>24059</v>
      </c>
      <c r="G6" s="152"/>
      <c r="H6" s="153"/>
    </row>
    <row r="7" spans="1:8" x14ac:dyDescent="0.15">
      <c r="A7" s="134" t="s">
        <v>518</v>
      </c>
      <c r="B7" s="139"/>
      <c r="C7" s="140"/>
      <c r="D7" s="141">
        <v>19253</v>
      </c>
      <c r="E7" s="142"/>
      <c r="F7" s="143">
        <v>35156</v>
      </c>
      <c r="G7" s="144"/>
      <c r="H7" s="145"/>
    </row>
    <row r="8" spans="1:8" x14ac:dyDescent="0.15">
      <c r="A8" s="146"/>
      <c r="B8" s="147"/>
      <c r="C8" s="148"/>
      <c r="D8" s="149">
        <v>16371</v>
      </c>
      <c r="E8" s="150"/>
      <c r="F8" s="151">
        <v>22430</v>
      </c>
      <c r="G8" s="152"/>
      <c r="H8" s="153"/>
    </row>
    <row r="9" spans="1:8" x14ac:dyDescent="0.15">
      <c r="A9" s="134" t="s">
        <v>519</v>
      </c>
      <c r="B9" s="139"/>
      <c r="C9" s="140"/>
      <c r="D9" s="141">
        <v>18704</v>
      </c>
      <c r="E9" s="142"/>
      <c r="F9" s="143">
        <v>37029</v>
      </c>
      <c r="G9" s="144"/>
      <c r="H9" s="145"/>
    </row>
    <row r="10" spans="1:8" x14ac:dyDescent="0.15">
      <c r="A10" s="146"/>
      <c r="B10" s="147"/>
      <c r="C10" s="148"/>
      <c r="D10" s="149">
        <v>15873</v>
      </c>
      <c r="E10" s="150"/>
      <c r="F10" s="151">
        <v>23232</v>
      </c>
      <c r="G10" s="152"/>
      <c r="H10" s="153"/>
    </row>
    <row r="11" spans="1:8" x14ac:dyDescent="0.15">
      <c r="A11" s="134" t="s">
        <v>520</v>
      </c>
      <c r="B11" s="139"/>
      <c r="C11" s="140"/>
      <c r="D11" s="141">
        <v>28387</v>
      </c>
      <c r="E11" s="142"/>
      <c r="F11" s="143">
        <v>44805</v>
      </c>
      <c r="G11" s="144"/>
      <c r="H11" s="145"/>
    </row>
    <row r="12" spans="1:8" x14ac:dyDescent="0.15">
      <c r="A12" s="146"/>
      <c r="B12" s="147"/>
      <c r="C12" s="154"/>
      <c r="D12" s="149">
        <v>24128</v>
      </c>
      <c r="E12" s="150"/>
      <c r="F12" s="151">
        <v>29857</v>
      </c>
      <c r="G12" s="152"/>
      <c r="H12" s="153"/>
    </row>
    <row r="13" spans="1:8" x14ac:dyDescent="0.15">
      <c r="A13" s="134"/>
      <c r="B13" s="139"/>
      <c r="C13" s="140"/>
      <c r="D13" s="141">
        <v>27482</v>
      </c>
      <c r="E13" s="142"/>
      <c r="F13" s="143">
        <v>38955</v>
      </c>
      <c r="G13" s="155"/>
      <c r="H13" s="145"/>
    </row>
    <row r="14" spans="1:8" x14ac:dyDescent="0.15">
      <c r="A14" s="146"/>
      <c r="B14" s="147"/>
      <c r="C14" s="148"/>
      <c r="D14" s="149">
        <v>23692</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4.18</v>
      </c>
      <c r="C19" s="156">
        <f>ROUND(VALUE(SUBSTITUTE(実質収支比率等に係る経年分析!G$48,"▲","-")),2)</f>
        <v>5.48</v>
      </c>
      <c r="D19" s="156">
        <f>ROUND(VALUE(SUBSTITUTE(実質収支比率等に係る経年分析!H$48,"▲","-")),2)</f>
        <v>4.4800000000000004</v>
      </c>
      <c r="E19" s="156">
        <f>ROUND(VALUE(SUBSTITUTE(実質収支比率等に係る経年分析!I$48,"▲","-")),2)</f>
        <v>4.25</v>
      </c>
      <c r="F19" s="156">
        <f>ROUND(VALUE(SUBSTITUTE(実質収支比率等に係る経年分析!J$48,"▲","-")),2)</f>
        <v>4.0199999999999996</v>
      </c>
    </row>
    <row r="20" spans="1:11" x14ac:dyDescent="0.15">
      <c r="A20" s="156" t="s">
        <v>53</v>
      </c>
      <c r="B20" s="156">
        <f>ROUND(VALUE(SUBSTITUTE(実質収支比率等に係る経年分析!F$47,"▲","-")),2)</f>
        <v>25.98</v>
      </c>
      <c r="C20" s="156">
        <f>ROUND(VALUE(SUBSTITUTE(実質収支比率等に係る経年分析!G$47,"▲","-")),2)</f>
        <v>29.25</v>
      </c>
      <c r="D20" s="156">
        <f>ROUND(VALUE(SUBSTITUTE(実質収支比率等に係る経年分析!H$47,"▲","-")),2)</f>
        <v>30.33</v>
      </c>
      <c r="E20" s="156">
        <f>ROUND(VALUE(SUBSTITUTE(実質収支比率等に係る経年分析!I$47,"▲","-")),2)</f>
        <v>31.84</v>
      </c>
      <c r="F20" s="156">
        <f>ROUND(VALUE(SUBSTITUTE(実質収支比率等に係る経年分析!J$47,"▲","-")),2)</f>
        <v>32.96</v>
      </c>
    </row>
    <row r="21" spans="1:11" x14ac:dyDescent="0.15">
      <c r="A21" s="156" t="s">
        <v>54</v>
      </c>
      <c r="B21" s="156">
        <f>IF(ISNUMBER(VALUE(SUBSTITUTE(実質収支比率等に係る経年分析!F$49,"▲","-"))),ROUND(VALUE(SUBSTITUTE(実質収支比率等に係る経年分析!F$49,"▲","-")),2),NA())</f>
        <v>1.1100000000000001</v>
      </c>
      <c r="C21" s="156">
        <f>IF(ISNUMBER(VALUE(SUBSTITUTE(実質収支比率等に係る経年分析!G$49,"▲","-"))),ROUND(VALUE(SUBSTITUTE(実質収支比率等に係る経年分析!G$49,"▲","-")),2),NA())</f>
        <v>1.21</v>
      </c>
      <c r="D21" s="156">
        <f>IF(ISNUMBER(VALUE(SUBSTITUTE(実質収支比率等に係る経年分析!H$49,"▲","-"))),ROUND(VALUE(SUBSTITUTE(実質収支比率等に係る経年分析!H$49,"▲","-")),2),NA())</f>
        <v>-0.68</v>
      </c>
      <c r="E21" s="156">
        <f>IF(ISNUMBER(VALUE(SUBSTITUTE(実質収支比率等に係る経年分析!I$49,"▲","-"))),ROUND(VALUE(SUBSTITUTE(実質収支比率等に係る経年分析!I$49,"▲","-")),2),NA())</f>
        <v>-0.1</v>
      </c>
      <c r="F21" s="156">
        <f>IF(ISNUMBER(VALUE(SUBSTITUTE(実質収支比率等に係る経年分析!J$49,"▲","-"))),ROUND(VALUE(SUBSTITUTE(実質収支比率等に係る経年分析!J$49,"▲","-")),2),NA())</f>
        <v>-0.03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0.06</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0.17</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4.4800000000000004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4.0199999999999996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9358</v>
      </c>
      <c r="E42" s="158"/>
      <c r="F42" s="158"/>
      <c r="G42" s="158">
        <f>'実質公債費比率（分子）の構造'!L$52</f>
        <v>8941</v>
      </c>
      <c r="H42" s="158"/>
      <c r="I42" s="158"/>
      <c r="J42" s="158">
        <f>'実質公債費比率（分子）の構造'!M$52</f>
        <v>7931</v>
      </c>
      <c r="K42" s="158"/>
      <c r="L42" s="158"/>
      <c r="M42" s="158">
        <f>'実質公債費比率（分子）の構造'!N$52</f>
        <v>7711</v>
      </c>
      <c r="N42" s="158"/>
      <c r="O42" s="158"/>
      <c r="P42" s="158">
        <f>'実質公債費比率（分子）の構造'!O$52</f>
        <v>7068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1675</v>
      </c>
      <c r="C44" s="158"/>
      <c r="D44" s="158"/>
      <c r="E44" s="158">
        <f>'実質公債費比率（分子）の構造'!L$50</f>
        <v>1579</v>
      </c>
      <c r="F44" s="158"/>
      <c r="G44" s="158"/>
      <c r="H44" s="158">
        <f>'実質公債費比率（分子）の構造'!M$50</f>
        <v>802</v>
      </c>
      <c r="I44" s="158"/>
      <c r="J44" s="158"/>
      <c r="K44" s="158">
        <f>'実質公債費比率（分子）の構造'!N$50</f>
        <v>1149</v>
      </c>
      <c r="L44" s="158"/>
      <c r="M44" s="158"/>
      <c r="N44" s="158">
        <f>'実質公債費比率（分子）の構造'!O$50</f>
        <v>713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1267</v>
      </c>
      <c r="C46" s="158"/>
      <c r="D46" s="158"/>
      <c r="E46" s="158">
        <f>'実質公債費比率（分子）の構造'!L$48</f>
        <v>950</v>
      </c>
      <c r="F46" s="158"/>
      <c r="G46" s="158"/>
      <c r="H46" s="158">
        <f>'実質公債費比率（分子）の構造'!M$48</f>
        <v>982</v>
      </c>
      <c r="I46" s="158"/>
      <c r="J46" s="158"/>
      <c r="K46" s="158">
        <f>'実質公債費比率（分子）の構造'!N$48</f>
        <v>1026</v>
      </c>
      <c r="L46" s="158"/>
      <c r="M46" s="158"/>
      <c r="N46" s="158">
        <f>'実質公債費比率（分子）の構造'!O$48</f>
        <v>1078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8041</v>
      </c>
      <c r="C49" s="158"/>
      <c r="D49" s="158"/>
      <c r="E49" s="158">
        <f>'実質公債費比率（分子）の構造'!L$45</f>
        <v>7635</v>
      </c>
      <c r="F49" s="158"/>
      <c r="G49" s="158"/>
      <c r="H49" s="158">
        <f>'実質公債費比率（分子）の構造'!M$45</f>
        <v>7815</v>
      </c>
      <c r="I49" s="158"/>
      <c r="J49" s="158"/>
      <c r="K49" s="158">
        <f>'実質公債費比率（分子）の構造'!N$45</f>
        <v>8386</v>
      </c>
      <c r="L49" s="158"/>
      <c r="M49" s="158"/>
      <c r="N49" s="158">
        <f>'実質公債費比率（分子）の構造'!O$45</f>
        <v>8024</v>
      </c>
      <c r="O49" s="158"/>
      <c r="P49" s="158"/>
    </row>
    <row r="50" spans="1:16" x14ac:dyDescent="0.15">
      <c r="A50" s="158" t="s">
        <v>67</v>
      </c>
      <c r="B50" s="158" t="e">
        <f>NA()</f>
        <v>#N/A</v>
      </c>
      <c r="C50" s="158">
        <f>IF(ISNUMBER('実質公債費比率（分子）の構造'!K$53),'実質公債費比率（分子）の構造'!K$53,NA())</f>
        <v>1625</v>
      </c>
      <c r="D50" s="158" t="e">
        <f>NA()</f>
        <v>#N/A</v>
      </c>
      <c r="E50" s="158" t="e">
        <f>NA()</f>
        <v>#N/A</v>
      </c>
      <c r="F50" s="158">
        <f>IF(ISNUMBER('実質公債費比率（分子）の構造'!L$53),'実質公債費比率（分子）の構造'!L$53,NA())</f>
        <v>1223</v>
      </c>
      <c r="G50" s="158" t="e">
        <f>NA()</f>
        <v>#N/A</v>
      </c>
      <c r="H50" s="158" t="e">
        <f>NA()</f>
        <v>#N/A</v>
      </c>
      <c r="I50" s="158">
        <f>IF(ISNUMBER('実質公債費比率（分子）の構造'!M$53),'実質公債費比率（分子）の構造'!M$53,NA())</f>
        <v>1668</v>
      </c>
      <c r="J50" s="158" t="e">
        <f>NA()</f>
        <v>#N/A</v>
      </c>
      <c r="K50" s="158" t="e">
        <f>NA()</f>
        <v>#N/A</v>
      </c>
      <c r="L50" s="158">
        <f>IF(ISNUMBER('実質公債費比率（分子）の構造'!N$53),'実質公債費比率（分子）の構造'!N$53,NA())</f>
        <v>2850</v>
      </c>
      <c r="M50" s="158" t="e">
        <f>NA()</f>
        <v>#N/A</v>
      </c>
      <c r="N50" s="158" t="e">
        <f>NA()</f>
        <v>#N/A</v>
      </c>
      <c r="O50" s="158">
        <f>IF(ISNUMBER('実質公債費比率（分子）の構造'!O$53),'実質公債費比率（分子）の構造'!O$53,NA())</f>
        <v>2747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47530</v>
      </c>
      <c r="E56" s="157"/>
      <c r="F56" s="157"/>
      <c r="G56" s="157">
        <f>'将来負担比率（分子）の構造'!J$52</f>
        <v>47324</v>
      </c>
      <c r="H56" s="157"/>
      <c r="I56" s="157"/>
      <c r="J56" s="157">
        <f>'将来負担比率（分子）の構造'!K$52</f>
        <v>46069</v>
      </c>
      <c r="K56" s="157"/>
      <c r="L56" s="157"/>
      <c r="M56" s="157">
        <f>'将来負担比率（分子）の構造'!L$52</f>
        <v>46013</v>
      </c>
      <c r="N56" s="157"/>
      <c r="O56" s="157"/>
      <c r="P56" s="157">
        <f>'将来負担比率（分子）の構造'!M$52</f>
        <v>43005</v>
      </c>
    </row>
    <row r="57" spans="1:16" x14ac:dyDescent="0.15">
      <c r="A57" s="157" t="s">
        <v>42</v>
      </c>
      <c r="B57" s="157"/>
      <c r="C57" s="157"/>
      <c r="D57" s="157">
        <f>'将来負担比率（分子）の構造'!I$51</f>
        <v>32485</v>
      </c>
      <c r="E57" s="157"/>
      <c r="F57" s="157"/>
      <c r="G57" s="157">
        <f>'将来負担比率（分子）の構造'!J$51</f>
        <v>38279</v>
      </c>
      <c r="H57" s="157"/>
      <c r="I57" s="157"/>
      <c r="J57" s="157">
        <f>'将来負担比率（分子）の構造'!K$51</f>
        <v>33738</v>
      </c>
      <c r="K57" s="157"/>
      <c r="L57" s="157"/>
      <c r="M57" s="157">
        <f>'将来負担比率（分子）の構造'!L$51</f>
        <v>32363</v>
      </c>
      <c r="N57" s="157"/>
      <c r="O57" s="157"/>
      <c r="P57" s="157">
        <f>'将来負担比率（分子）の構造'!M$51</f>
        <v>39080</v>
      </c>
    </row>
    <row r="58" spans="1:16" x14ac:dyDescent="0.15">
      <c r="A58" s="157" t="s">
        <v>41</v>
      </c>
      <c r="B58" s="157"/>
      <c r="C58" s="157"/>
      <c r="D58" s="157">
        <f>'将来負担比率（分子）の構造'!I$50</f>
        <v>41320</v>
      </c>
      <c r="E58" s="157"/>
      <c r="F58" s="157"/>
      <c r="G58" s="157">
        <f>'将来負担比率（分子）の構造'!J$50</f>
        <v>42635</v>
      </c>
      <c r="H58" s="157"/>
      <c r="I58" s="157"/>
      <c r="J58" s="157">
        <f>'将来負担比率（分子）の構造'!K$50</f>
        <v>50791</v>
      </c>
      <c r="K58" s="157"/>
      <c r="L58" s="157"/>
      <c r="M58" s="157">
        <f>'将来負担比率（分子）の構造'!L$50</f>
        <v>56363</v>
      </c>
      <c r="N58" s="157"/>
      <c r="O58" s="157"/>
      <c r="P58" s="157">
        <f>'将来負担比率（分子）の構造'!M$50</f>
        <v>59070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12</v>
      </c>
      <c r="C61" s="157"/>
      <c r="D61" s="157"/>
      <c r="E61" s="157">
        <f>'将来負担比率（分子）の構造'!J$46</f>
        <v>10</v>
      </c>
      <c r="F61" s="157"/>
      <c r="G61" s="157"/>
      <c r="H61" s="157">
        <f>'将来負担比率（分子）の構造'!K$46</f>
        <v>11</v>
      </c>
      <c r="I61" s="157"/>
      <c r="J61" s="157"/>
      <c r="K61" s="157">
        <f>'将来負担比率（分子）の構造'!L$46</f>
        <v>12</v>
      </c>
      <c r="L61" s="157"/>
      <c r="M61" s="157"/>
      <c r="N61" s="157">
        <f>'将来負担比率（分子）の構造'!M$46</f>
        <v>61</v>
      </c>
      <c r="O61" s="157"/>
      <c r="P61" s="157"/>
    </row>
    <row r="62" spans="1:16" x14ac:dyDescent="0.15">
      <c r="A62" s="157" t="s">
        <v>35</v>
      </c>
      <c r="B62" s="157">
        <f>'将来負担比率（分子）の構造'!I$45</f>
        <v>23519</v>
      </c>
      <c r="C62" s="157"/>
      <c r="D62" s="157"/>
      <c r="E62" s="157">
        <f>'将来負担比率（分子）の構造'!J$45</f>
        <v>22970</v>
      </c>
      <c r="F62" s="157"/>
      <c r="G62" s="157"/>
      <c r="H62" s="157">
        <f>'将来負担比率（分子）の構造'!K$45</f>
        <v>21123</v>
      </c>
      <c r="I62" s="157"/>
      <c r="J62" s="157"/>
      <c r="K62" s="157">
        <f>'将来負担比率（分子）の構造'!L$45</f>
        <v>21711</v>
      </c>
      <c r="L62" s="157"/>
      <c r="M62" s="157"/>
      <c r="N62" s="157">
        <f>'将来負担比率（分子）の構造'!M$45</f>
        <v>21422</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19252</v>
      </c>
      <c r="C64" s="157"/>
      <c r="D64" s="157"/>
      <c r="E64" s="157">
        <f>'将来負担比率（分子）の構造'!J$43</f>
        <v>21040</v>
      </c>
      <c r="F64" s="157"/>
      <c r="G64" s="157"/>
      <c r="H64" s="157">
        <f>'将来負担比率（分子）の構造'!K$43</f>
        <v>20574</v>
      </c>
      <c r="I64" s="157"/>
      <c r="J64" s="157"/>
      <c r="K64" s="157">
        <f>'将来負担比率（分子）の構造'!L$43</f>
        <v>20510</v>
      </c>
      <c r="L64" s="157"/>
      <c r="M64" s="157"/>
      <c r="N64" s="157">
        <f>'将来負担比率（分子）の構造'!M$43</f>
        <v>23122</v>
      </c>
      <c r="O64" s="157"/>
      <c r="P64" s="157"/>
    </row>
    <row r="65" spans="1:16" x14ac:dyDescent="0.15">
      <c r="A65" s="157" t="s">
        <v>32</v>
      </c>
      <c r="B65" s="157">
        <f>'将来負担比率（分子）の構造'!I$42</f>
        <v>3512</v>
      </c>
      <c r="C65" s="157"/>
      <c r="D65" s="157"/>
      <c r="E65" s="157">
        <f>'将来負担比率（分子）の構造'!J$42</f>
        <v>3040</v>
      </c>
      <c r="F65" s="157"/>
      <c r="G65" s="157"/>
      <c r="H65" s="157">
        <f>'将来負担比率（分子）の構造'!K$42</f>
        <v>3684</v>
      </c>
      <c r="I65" s="157"/>
      <c r="J65" s="157"/>
      <c r="K65" s="157">
        <f>'将来負担比率（分子）の構造'!L$42</f>
        <v>3156</v>
      </c>
      <c r="L65" s="157"/>
      <c r="M65" s="157"/>
      <c r="N65" s="157">
        <f>'将来負担比率（分子）の構造'!M$42</f>
        <v>5570</v>
      </c>
      <c r="O65" s="157"/>
      <c r="P65" s="157"/>
    </row>
    <row r="66" spans="1:16" x14ac:dyDescent="0.15">
      <c r="A66" s="157" t="s">
        <v>31</v>
      </c>
      <c r="B66" s="157">
        <f>'将来負担比率（分子）の構造'!I$41</f>
        <v>62415</v>
      </c>
      <c r="C66" s="157"/>
      <c r="D66" s="157"/>
      <c r="E66" s="157">
        <f>'将来負担比率（分子）の構造'!J$41</f>
        <v>60061</v>
      </c>
      <c r="F66" s="157"/>
      <c r="G66" s="157"/>
      <c r="H66" s="157">
        <f>'将来負担比率（分子）の構造'!K$41</f>
        <v>56198</v>
      </c>
      <c r="I66" s="157"/>
      <c r="J66" s="157"/>
      <c r="K66" s="157">
        <f>'将来負担比率（分子）の構造'!L$41</f>
        <v>52500</v>
      </c>
      <c r="L66" s="157"/>
      <c r="M66" s="157"/>
      <c r="N66" s="157">
        <f>'将来負担比率（分子）の構造'!M$41</f>
        <v>53716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28645</v>
      </c>
      <c r="C72" s="161">
        <f>基金残高に係る経年分析!G55</f>
        <v>30867</v>
      </c>
      <c r="D72" s="161">
        <f>基金残高に係る経年分析!H55</f>
        <v>32985</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16875</v>
      </c>
      <c r="C74" s="161">
        <f>基金残高に係る経年分析!G57</f>
        <v>19496</v>
      </c>
      <c r="D74" s="161">
        <f>基金残高に係る経年分析!H57</f>
        <v>20738</v>
      </c>
    </row>
  </sheetData>
  <sheetProtection algorithmName="SHA-512" hashValue="2ctBa9uCysl3cYDOXEdkFxVcpzKKHbgzxGb0iqFoHP4Z7zIQq2kXq0YtJi44eeX7todI4BSwEMGHaZf1SIA4ow==" saltValue="ibEVkLbipQbxUak9MppP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92020043</v>
      </c>
      <c r="S5" s="600"/>
      <c r="T5" s="600"/>
      <c r="U5" s="600"/>
      <c r="V5" s="600"/>
      <c r="W5" s="600"/>
      <c r="X5" s="600"/>
      <c r="Y5" s="601"/>
      <c r="Z5" s="602">
        <v>48.4</v>
      </c>
      <c r="AA5" s="602"/>
      <c r="AB5" s="602"/>
      <c r="AC5" s="602"/>
      <c r="AD5" s="603">
        <v>84447639</v>
      </c>
      <c r="AE5" s="603"/>
      <c r="AF5" s="603"/>
      <c r="AG5" s="603"/>
      <c r="AH5" s="603"/>
      <c r="AI5" s="603"/>
      <c r="AJ5" s="603"/>
      <c r="AK5" s="603"/>
      <c r="AL5" s="604">
        <v>81.2</v>
      </c>
      <c r="AM5" s="605"/>
      <c r="AN5" s="605"/>
      <c r="AO5" s="606"/>
      <c r="AP5" s="596" t="s">
        <v>216</v>
      </c>
      <c r="AQ5" s="597"/>
      <c r="AR5" s="597"/>
      <c r="AS5" s="597"/>
      <c r="AT5" s="597"/>
      <c r="AU5" s="597"/>
      <c r="AV5" s="597"/>
      <c r="AW5" s="597"/>
      <c r="AX5" s="597"/>
      <c r="AY5" s="597"/>
      <c r="AZ5" s="597"/>
      <c r="BA5" s="597"/>
      <c r="BB5" s="597"/>
      <c r="BC5" s="597"/>
      <c r="BD5" s="597"/>
      <c r="BE5" s="597"/>
      <c r="BF5" s="598"/>
      <c r="BG5" s="610">
        <v>82687478</v>
      </c>
      <c r="BH5" s="611"/>
      <c r="BI5" s="611"/>
      <c r="BJ5" s="611"/>
      <c r="BK5" s="611"/>
      <c r="BL5" s="611"/>
      <c r="BM5" s="611"/>
      <c r="BN5" s="612"/>
      <c r="BO5" s="613">
        <v>89.9</v>
      </c>
      <c r="BP5" s="613"/>
      <c r="BQ5" s="613"/>
      <c r="BR5" s="613"/>
      <c r="BS5" s="614">
        <v>433673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784690</v>
      </c>
      <c r="S6" s="611"/>
      <c r="T6" s="611"/>
      <c r="U6" s="611"/>
      <c r="V6" s="611"/>
      <c r="W6" s="611"/>
      <c r="X6" s="611"/>
      <c r="Y6" s="612"/>
      <c r="Z6" s="613">
        <v>0.4</v>
      </c>
      <c r="AA6" s="613"/>
      <c r="AB6" s="613"/>
      <c r="AC6" s="613"/>
      <c r="AD6" s="614">
        <v>784690</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82687478</v>
      </c>
      <c r="BH6" s="611"/>
      <c r="BI6" s="611"/>
      <c r="BJ6" s="611"/>
      <c r="BK6" s="611"/>
      <c r="BL6" s="611"/>
      <c r="BM6" s="611"/>
      <c r="BN6" s="612"/>
      <c r="BO6" s="613">
        <v>89.9</v>
      </c>
      <c r="BP6" s="613"/>
      <c r="BQ6" s="613"/>
      <c r="BR6" s="613"/>
      <c r="BS6" s="614">
        <v>433673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793096</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793096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57516</v>
      </c>
      <c r="S7" s="611"/>
      <c r="T7" s="611"/>
      <c r="U7" s="611"/>
      <c r="V7" s="611"/>
      <c r="W7" s="611"/>
      <c r="X7" s="611"/>
      <c r="Y7" s="612"/>
      <c r="Z7" s="613">
        <v>0</v>
      </c>
      <c r="AA7" s="613"/>
      <c r="AB7" s="613"/>
      <c r="AC7" s="613"/>
      <c r="AD7" s="614">
        <v>57516</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45398711</v>
      </c>
      <c r="BH7" s="611"/>
      <c r="BI7" s="611"/>
      <c r="BJ7" s="611"/>
      <c r="BK7" s="611"/>
      <c r="BL7" s="611"/>
      <c r="BM7" s="611"/>
      <c r="BN7" s="612"/>
      <c r="BO7" s="613">
        <v>49.3</v>
      </c>
      <c r="BP7" s="613"/>
      <c r="BQ7" s="613"/>
      <c r="BR7" s="613"/>
      <c r="BS7" s="614">
        <v>433673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17452348</v>
      </c>
      <c r="CS7" s="611"/>
      <c r="CT7" s="611"/>
      <c r="CU7" s="611"/>
      <c r="CV7" s="611"/>
      <c r="CW7" s="611"/>
      <c r="CX7" s="611"/>
      <c r="CY7" s="612"/>
      <c r="CZ7" s="613">
        <v>9.4</v>
      </c>
      <c r="DA7" s="613"/>
      <c r="DB7" s="613"/>
      <c r="DC7" s="613"/>
      <c r="DD7" s="619">
        <v>1341995</v>
      </c>
      <c r="DE7" s="611"/>
      <c r="DF7" s="611"/>
      <c r="DG7" s="611"/>
      <c r="DH7" s="611"/>
      <c r="DI7" s="611"/>
      <c r="DJ7" s="611"/>
      <c r="DK7" s="611"/>
      <c r="DL7" s="611"/>
      <c r="DM7" s="611"/>
      <c r="DN7" s="611"/>
      <c r="DO7" s="611"/>
      <c r="DP7" s="612"/>
      <c r="DQ7" s="619">
        <v>14036724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970511</v>
      </c>
      <c r="S8" s="611"/>
      <c r="T8" s="611"/>
      <c r="U8" s="611"/>
      <c r="V8" s="611"/>
      <c r="W8" s="611"/>
      <c r="X8" s="611"/>
      <c r="Y8" s="612"/>
      <c r="Z8" s="613">
        <v>0.5</v>
      </c>
      <c r="AA8" s="613"/>
      <c r="AB8" s="613"/>
      <c r="AC8" s="613"/>
      <c r="AD8" s="614">
        <v>970511</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866938</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96547600</v>
      </c>
      <c r="CS8" s="611"/>
      <c r="CT8" s="611"/>
      <c r="CU8" s="611"/>
      <c r="CV8" s="611"/>
      <c r="CW8" s="611"/>
      <c r="CX8" s="611"/>
      <c r="CY8" s="612"/>
      <c r="CZ8" s="613">
        <v>52.2</v>
      </c>
      <c r="DA8" s="613"/>
      <c r="DB8" s="613"/>
      <c r="DC8" s="613"/>
      <c r="DD8" s="619">
        <v>2376949</v>
      </c>
      <c r="DE8" s="611"/>
      <c r="DF8" s="611"/>
      <c r="DG8" s="611"/>
      <c r="DH8" s="611"/>
      <c r="DI8" s="611"/>
      <c r="DJ8" s="611"/>
      <c r="DK8" s="611"/>
      <c r="DL8" s="611"/>
      <c r="DM8" s="611"/>
      <c r="DN8" s="611"/>
      <c r="DO8" s="611"/>
      <c r="DP8" s="612"/>
      <c r="DQ8" s="619">
        <v>47439287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1456787</v>
      </c>
      <c r="S9" s="611"/>
      <c r="T9" s="611"/>
      <c r="U9" s="611"/>
      <c r="V9" s="611"/>
      <c r="W9" s="611"/>
      <c r="X9" s="611"/>
      <c r="Y9" s="612"/>
      <c r="Z9" s="613">
        <v>0.8</v>
      </c>
      <c r="AA9" s="613"/>
      <c r="AB9" s="613"/>
      <c r="AC9" s="613"/>
      <c r="AD9" s="614">
        <v>1456787</v>
      </c>
      <c r="AE9" s="614"/>
      <c r="AF9" s="614"/>
      <c r="AG9" s="614"/>
      <c r="AH9" s="614"/>
      <c r="AI9" s="614"/>
      <c r="AJ9" s="614"/>
      <c r="AK9" s="614"/>
      <c r="AL9" s="615">
        <v>1.4</v>
      </c>
      <c r="AM9" s="616"/>
      <c r="AN9" s="616"/>
      <c r="AO9" s="617"/>
      <c r="AP9" s="607" t="s">
        <v>230</v>
      </c>
      <c r="AQ9" s="608"/>
      <c r="AR9" s="608"/>
      <c r="AS9" s="608"/>
      <c r="AT9" s="608"/>
      <c r="AU9" s="608"/>
      <c r="AV9" s="608"/>
      <c r="AW9" s="608"/>
      <c r="AX9" s="608"/>
      <c r="AY9" s="608"/>
      <c r="AZ9" s="608"/>
      <c r="BA9" s="608"/>
      <c r="BB9" s="608"/>
      <c r="BC9" s="608"/>
      <c r="BD9" s="608"/>
      <c r="BE9" s="608"/>
      <c r="BF9" s="609"/>
      <c r="BG9" s="610">
        <v>40748470</v>
      </c>
      <c r="BH9" s="611"/>
      <c r="BI9" s="611"/>
      <c r="BJ9" s="611"/>
      <c r="BK9" s="611"/>
      <c r="BL9" s="611"/>
      <c r="BM9" s="611"/>
      <c r="BN9" s="612"/>
      <c r="BO9" s="613">
        <v>44.3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17862584</v>
      </c>
      <c r="CS9" s="611"/>
      <c r="CT9" s="611"/>
      <c r="CU9" s="611"/>
      <c r="CV9" s="611"/>
      <c r="CW9" s="611"/>
      <c r="CX9" s="611"/>
      <c r="CY9" s="612"/>
      <c r="CZ9" s="613">
        <v>9.6999999999999993</v>
      </c>
      <c r="DA9" s="613"/>
      <c r="DB9" s="613"/>
      <c r="DC9" s="613"/>
      <c r="DD9" s="619">
        <v>1072231</v>
      </c>
      <c r="DE9" s="611"/>
      <c r="DF9" s="611"/>
      <c r="DG9" s="611"/>
      <c r="DH9" s="611"/>
      <c r="DI9" s="611"/>
      <c r="DJ9" s="611"/>
      <c r="DK9" s="611"/>
      <c r="DL9" s="611"/>
      <c r="DM9" s="611"/>
      <c r="DN9" s="611"/>
      <c r="DO9" s="611"/>
      <c r="DP9" s="612"/>
      <c r="DQ9" s="619">
        <v>13585188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1137969</v>
      </c>
      <c r="BH10" s="611"/>
      <c r="BI10" s="611"/>
      <c r="BJ10" s="611"/>
      <c r="BK10" s="611"/>
      <c r="BL10" s="611"/>
      <c r="BM10" s="611"/>
      <c r="BN10" s="612"/>
      <c r="BO10" s="613">
        <v>1.2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87830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75290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11580636</v>
      </c>
      <c r="S11" s="611"/>
      <c r="T11" s="611"/>
      <c r="U11" s="611"/>
      <c r="V11" s="611"/>
      <c r="W11" s="611"/>
      <c r="X11" s="611"/>
      <c r="Y11" s="612"/>
      <c r="Z11" s="615">
        <v>6.1</v>
      </c>
      <c r="AA11" s="616"/>
      <c r="AB11" s="616"/>
      <c r="AC11" s="622"/>
      <c r="AD11" s="619">
        <v>11580636</v>
      </c>
      <c r="AE11" s="611"/>
      <c r="AF11" s="611"/>
      <c r="AG11" s="611"/>
      <c r="AH11" s="611"/>
      <c r="AI11" s="611"/>
      <c r="AJ11" s="611"/>
      <c r="AK11" s="612"/>
      <c r="AL11" s="615">
        <v>11.1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2645334</v>
      </c>
      <c r="BH11" s="611"/>
      <c r="BI11" s="611"/>
      <c r="BJ11" s="611"/>
      <c r="BK11" s="611"/>
      <c r="BL11" s="611"/>
      <c r="BM11" s="611"/>
      <c r="BN11" s="612"/>
      <c r="BO11" s="613">
        <v>2.9</v>
      </c>
      <c r="BP11" s="613"/>
      <c r="BQ11" s="613"/>
      <c r="BR11" s="613"/>
      <c r="BS11" s="614">
        <v>433673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577229</v>
      </c>
      <c r="CS11" s="611"/>
      <c r="CT11" s="611"/>
      <c r="CU11" s="611"/>
      <c r="CV11" s="611"/>
      <c r="CW11" s="611"/>
      <c r="CX11" s="611"/>
      <c r="CY11" s="612"/>
      <c r="CZ11" s="613">
        <v>0.3</v>
      </c>
      <c r="DA11" s="613"/>
      <c r="DB11" s="613"/>
      <c r="DC11" s="613"/>
      <c r="DD11" s="619">
        <v>179414</v>
      </c>
      <c r="DE11" s="611"/>
      <c r="DF11" s="611"/>
      <c r="DG11" s="611"/>
      <c r="DH11" s="611"/>
      <c r="DI11" s="611"/>
      <c r="DJ11" s="611"/>
      <c r="DK11" s="611"/>
      <c r="DL11" s="611"/>
      <c r="DM11" s="611"/>
      <c r="DN11" s="611"/>
      <c r="DO11" s="611"/>
      <c r="DP11" s="612"/>
      <c r="DQ11" s="619">
        <v>340827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33884067</v>
      </c>
      <c r="BH12" s="611"/>
      <c r="BI12" s="611"/>
      <c r="BJ12" s="611"/>
      <c r="BK12" s="611"/>
      <c r="BL12" s="611"/>
      <c r="BM12" s="611"/>
      <c r="BN12" s="612"/>
      <c r="BO12" s="613">
        <v>36.799999999999997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3504986</v>
      </c>
      <c r="CS12" s="611"/>
      <c r="CT12" s="611"/>
      <c r="CU12" s="611"/>
      <c r="CV12" s="611"/>
      <c r="CW12" s="611"/>
      <c r="CX12" s="611"/>
      <c r="CY12" s="612"/>
      <c r="CZ12" s="613">
        <v>1.9</v>
      </c>
      <c r="DA12" s="613"/>
      <c r="DB12" s="613"/>
      <c r="DC12" s="613"/>
      <c r="DD12" s="619">
        <v>1438</v>
      </c>
      <c r="DE12" s="611"/>
      <c r="DF12" s="611"/>
      <c r="DG12" s="611"/>
      <c r="DH12" s="611"/>
      <c r="DI12" s="611"/>
      <c r="DJ12" s="611"/>
      <c r="DK12" s="611"/>
      <c r="DL12" s="611"/>
      <c r="DM12" s="611"/>
      <c r="DN12" s="611"/>
      <c r="DO12" s="611"/>
      <c r="DP12" s="612"/>
      <c r="DQ12" s="619">
        <v>1047897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33810192</v>
      </c>
      <c r="BH13" s="611"/>
      <c r="BI13" s="611"/>
      <c r="BJ13" s="611"/>
      <c r="BK13" s="611"/>
      <c r="BL13" s="611"/>
      <c r="BM13" s="611"/>
      <c r="BN13" s="612"/>
      <c r="BO13" s="613">
        <v>36.700000000000003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11716775</v>
      </c>
      <c r="CS13" s="611"/>
      <c r="CT13" s="611"/>
      <c r="CU13" s="611"/>
      <c r="CV13" s="611"/>
      <c r="CW13" s="611"/>
      <c r="CX13" s="611"/>
      <c r="CY13" s="612"/>
      <c r="CZ13" s="613">
        <v>6.3</v>
      </c>
      <c r="DA13" s="613"/>
      <c r="DB13" s="613"/>
      <c r="DC13" s="613"/>
      <c r="DD13" s="619">
        <v>3642149</v>
      </c>
      <c r="DE13" s="611"/>
      <c r="DF13" s="611"/>
      <c r="DG13" s="611"/>
      <c r="DH13" s="611"/>
      <c r="DI13" s="611"/>
      <c r="DJ13" s="611"/>
      <c r="DK13" s="611"/>
      <c r="DL13" s="611"/>
      <c r="DM13" s="611"/>
      <c r="DN13" s="611"/>
      <c r="DO13" s="611"/>
      <c r="DP13" s="612"/>
      <c r="DQ13" s="619">
        <v>7691434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431446</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6257748</v>
      </c>
      <c r="CS14" s="611"/>
      <c r="CT14" s="611"/>
      <c r="CU14" s="611"/>
      <c r="CV14" s="611"/>
      <c r="CW14" s="611"/>
      <c r="CX14" s="611"/>
      <c r="CY14" s="612"/>
      <c r="CZ14" s="613">
        <v>3.4</v>
      </c>
      <c r="DA14" s="613"/>
      <c r="DB14" s="613"/>
      <c r="DC14" s="613"/>
      <c r="DD14" s="619">
        <v>531242</v>
      </c>
      <c r="DE14" s="611"/>
      <c r="DF14" s="611"/>
      <c r="DG14" s="611"/>
      <c r="DH14" s="611"/>
      <c r="DI14" s="611"/>
      <c r="DJ14" s="611"/>
      <c r="DK14" s="611"/>
      <c r="DL14" s="611"/>
      <c r="DM14" s="611"/>
      <c r="DN14" s="611"/>
      <c r="DO14" s="611"/>
      <c r="DP14" s="612"/>
      <c r="DQ14" s="619">
        <v>5873140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148532</v>
      </c>
      <c r="S15" s="611"/>
      <c r="T15" s="611"/>
      <c r="U15" s="611"/>
      <c r="V15" s="611"/>
      <c r="W15" s="611"/>
      <c r="X15" s="611"/>
      <c r="Y15" s="612"/>
      <c r="Z15" s="613">
        <v>0.1</v>
      </c>
      <c r="AA15" s="613"/>
      <c r="AB15" s="613"/>
      <c r="AC15" s="613"/>
      <c r="AD15" s="614">
        <v>148532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2973254</v>
      </c>
      <c r="BH15" s="611"/>
      <c r="BI15" s="611"/>
      <c r="BJ15" s="611"/>
      <c r="BK15" s="611"/>
      <c r="BL15" s="611"/>
      <c r="BM15" s="611"/>
      <c r="BN15" s="612"/>
      <c r="BO15" s="613">
        <v>3.2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22563410</v>
      </c>
      <c r="CS15" s="611"/>
      <c r="CT15" s="611"/>
      <c r="CU15" s="611"/>
      <c r="CV15" s="611"/>
      <c r="CW15" s="611"/>
      <c r="CX15" s="611"/>
      <c r="CY15" s="612"/>
      <c r="CZ15" s="613">
        <v>12.2</v>
      </c>
      <c r="DA15" s="613"/>
      <c r="DB15" s="613"/>
      <c r="DC15" s="613"/>
      <c r="DD15" s="619">
        <v>4898217</v>
      </c>
      <c r="DE15" s="611"/>
      <c r="DF15" s="611"/>
      <c r="DG15" s="611"/>
      <c r="DH15" s="611"/>
      <c r="DI15" s="611"/>
      <c r="DJ15" s="611"/>
      <c r="DK15" s="611"/>
      <c r="DL15" s="611"/>
      <c r="DM15" s="611"/>
      <c r="DN15" s="611"/>
      <c r="DO15" s="611"/>
      <c r="DP15" s="612"/>
      <c r="DQ15" s="619">
        <v>16604321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769280</v>
      </c>
      <c r="S16" s="611"/>
      <c r="T16" s="611"/>
      <c r="U16" s="611"/>
      <c r="V16" s="611"/>
      <c r="W16" s="611"/>
      <c r="X16" s="611"/>
      <c r="Y16" s="612"/>
      <c r="Z16" s="613">
        <v>0.4</v>
      </c>
      <c r="AA16" s="613"/>
      <c r="AB16" s="613"/>
      <c r="AC16" s="613"/>
      <c r="AD16" s="614">
        <v>769280</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2865000</v>
      </c>
      <c r="S17" s="611"/>
      <c r="T17" s="611"/>
      <c r="U17" s="611"/>
      <c r="V17" s="611"/>
      <c r="W17" s="611"/>
      <c r="X17" s="611"/>
      <c r="Y17" s="612"/>
      <c r="Z17" s="613">
        <v>1.5</v>
      </c>
      <c r="AA17" s="613"/>
      <c r="AB17" s="613"/>
      <c r="AC17" s="613"/>
      <c r="AD17" s="614">
        <v>2865000</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7621575</v>
      </c>
      <c r="CS17" s="611"/>
      <c r="CT17" s="611"/>
      <c r="CU17" s="611"/>
      <c r="CV17" s="611"/>
      <c r="CW17" s="611"/>
      <c r="CX17" s="611"/>
      <c r="CY17" s="612"/>
      <c r="CZ17" s="613">
        <v>4.0999999999999996</v>
      </c>
      <c r="DA17" s="613"/>
      <c r="DB17" s="613"/>
      <c r="DC17" s="613"/>
      <c r="DD17" s="619" t="s">
        <v>122</v>
      </c>
      <c r="DE17" s="611"/>
      <c r="DF17" s="611"/>
      <c r="DG17" s="611"/>
      <c r="DH17" s="611"/>
      <c r="DI17" s="611"/>
      <c r="DJ17" s="611"/>
      <c r="DK17" s="611"/>
      <c r="DL17" s="611"/>
      <c r="DM17" s="611"/>
      <c r="DN17" s="611"/>
      <c r="DO17" s="611"/>
      <c r="DP17" s="612"/>
      <c r="DQ17" s="619">
        <v>7445559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437840</v>
      </c>
      <c r="S18" s="611"/>
      <c r="T18" s="611"/>
      <c r="U18" s="611"/>
      <c r="V18" s="611"/>
      <c r="W18" s="611"/>
      <c r="X18" s="611"/>
      <c r="Y18" s="612"/>
      <c r="Z18" s="613">
        <v>0.2</v>
      </c>
      <c r="AA18" s="613"/>
      <c r="AB18" s="613"/>
      <c r="AC18" s="613"/>
      <c r="AD18" s="614">
        <v>437840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2402359</v>
      </c>
      <c r="S19" s="611"/>
      <c r="T19" s="611"/>
      <c r="U19" s="611"/>
      <c r="V19" s="611"/>
      <c r="W19" s="611"/>
      <c r="X19" s="611"/>
      <c r="Y19" s="612"/>
      <c r="Z19" s="613">
        <v>1.3</v>
      </c>
      <c r="AA19" s="613"/>
      <c r="AB19" s="613"/>
      <c r="AC19" s="613"/>
      <c r="AD19" s="614">
        <v>2402359</v>
      </c>
      <c r="AE19" s="614"/>
      <c r="AF19" s="614"/>
      <c r="AG19" s="614"/>
      <c r="AH19" s="614"/>
      <c r="AI19" s="614"/>
      <c r="AJ19" s="614"/>
      <c r="AK19" s="614"/>
      <c r="AL19" s="615">
        <v>2.2999999999999998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9332565</v>
      </c>
      <c r="BH19" s="611"/>
      <c r="BI19" s="611"/>
      <c r="BJ19" s="611"/>
      <c r="BK19" s="611"/>
      <c r="BL19" s="611"/>
      <c r="BM19" s="611"/>
      <c r="BN19" s="612"/>
      <c r="BO19" s="613">
        <v>10.1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24801</v>
      </c>
      <c r="S20" s="611"/>
      <c r="T20" s="611"/>
      <c r="U20" s="611"/>
      <c r="V20" s="611"/>
      <c r="W20" s="611"/>
      <c r="X20" s="611"/>
      <c r="Y20" s="612"/>
      <c r="Z20" s="613">
        <v>0</v>
      </c>
      <c r="AA20" s="613"/>
      <c r="AB20" s="613"/>
      <c r="AC20" s="613"/>
      <c r="AD20" s="614">
        <v>24801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9332565</v>
      </c>
      <c r="BH20" s="611"/>
      <c r="BI20" s="611"/>
      <c r="BJ20" s="611"/>
      <c r="BK20" s="611"/>
      <c r="BL20" s="611"/>
      <c r="BM20" s="611"/>
      <c r="BN20" s="612"/>
      <c r="BO20" s="613">
        <v>10.1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184985181</v>
      </c>
      <c r="CS20" s="611"/>
      <c r="CT20" s="611"/>
      <c r="CU20" s="611"/>
      <c r="CV20" s="611"/>
      <c r="CW20" s="611"/>
      <c r="CX20" s="611"/>
      <c r="CY20" s="612"/>
      <c r="CZ20" s="613">
        <v>100</v>
      </c>
      <c r="DA20" s="613"/>
      <c r="DB20" s="613"/>
      <c r="DC20" s="613"/>
      <c r="DD20" s="619">
        <v>14043635</v>
      </c>
      <c r="DE20" s="611"/>
      <c r="DF20" s="611"/>
      <c r="DG20" s="611"/>
      <c r="DH20" s="611"/>
      <c r="DI20" s="611"/>
      <c r="DJ20" s="611"/>
      <c r="DK20" s="611"/>
      <c r="DL20" s="611"/>
      <c r="DM20" s="611"/>
      <c r="DN20" s="611"/>
      <c r="DO20" s="611"/>
      <c r="DP20" s="612"/>
      <c r="DQ20" s="619">
        <v>114932763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142814</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1760161</v>
      </c>
      <c r="BH22" s="611"/>
      <c r="BI22" s="611"/>
      <c r="BJ22" s="611"/>
      <c r="BK22" s="611"/>
      <c r="BL22" s="611"/>
      <c r="BM22" s="611"/>
      <c r="BN22" s="612"/>
      <c r="BO22" s="613">
        <v>1.9</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140507</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7572404</v>
      </c>
      <c r="BH23" s="611"/>
      <c r="BI23" s="611"/>
      <c r="BJ23" s="611"/>
      <c r="BK23" s="611"/>
      <c r="BL23" s="611"/>
      <c r="BM23" s="611"/>
      <c r="BN23" s="612"/>
      <c r="BO23" s="613">
        <v>8.1999999999999993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2307</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107816873</v>
      </c>
      <c r="CS24" s="600"/>
      <c r="CT24" s="600"/>
      <c r="CU24" s="600"/>
      <c r="CV24" s="600"/>
      <c r="CW24" s="600"/>
      <c r="CX24" s="600"/>
      <c r="CY24" s="601"/>
      <c r="CZ24" s="604">
        <v>58.3</v>
      </c>
      <c r="DA24" s="605"/>
      <c r="DB24" s="605"/>
      <c r="DC24" s="621"/>
      <c r="DD24" s="645">
        <v>61941767</v>
      </c>
      <c r="DE24" s="600"/>
      <c r="DF24" s="600"/>
      <c r="DG24" s="600"/>
      <c r="DH24" s="600"/>
      <c r="DI24" s="600"/>
      <c r="DJ24" s="600"/>
      <c r="DK24" s="601"/>
      <c r="DL24" s="645">
        <v>56650521</v>
      </c>
      <c r="DM24" s="600"/>
      <c r="DN24" s="600"/>
      <c r="DO24" s="600"/>
      <c r="DP24" s="600"/>
      <c r="DQ24" s="600"/>
      <c r="DR24" s="600"/>
      <c r="DS24" s="600"/>
      <c r="DT24" s="600"/>
      <c r="DU24" s="600"/>
      <c r="DV24" s="601"/>
      <c r="DW24" s="604">
        <v>54.4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110795809</v>
      </c>
      <c r="S25" s="611"/>
      <c r="T25" s="611"/>
      <c r="U25" s="611"/>
      <c r="V25" s="611"/>
      <c r="W25" s="611"/>
      <c r="X25" s="611"/>
      <c r="Y25" s="612"/>
      <c r="Z25" s="613">
        <v>58.2</v>
      </c>
      <c r="AA25" s="613"/>
      <c r="AB25" s="613"/>
      <c r="AC25" s="613"/>
      <c r="AD25" s="614">
        <v>103080591</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32189522</v>
      </c>
      <c r="CS25" s="642"/>
      <c r="CT25" s="642"/>
      <c r="CU25" s="642"/>
      <c r="CV25" s="642"/>
      <c r="CW25" s="642"/>
      <c r="CX25" s="642"/>
      <c r="CY25" s="643"/>
      <c r="CZ25" s="615">
        <v>17.399999999999999</v>
      </c>
      <c r="DA25" s="640"/>
      <c r="DB25" s="640"/>
      <c r="DC25" s="644"/>
      <c r="DD25" s="619">
        <v>30261630</v>
      </c>
      <c r="DE25" s="642"/>
      <c r="DF25" s="642"/>
      <c r="DG25" s="642"/>
      <c r="DH25" s="642"/>
      <c r="DI25" s="642"/>
      <c r="DJ25" s="642"/>
      <c r="DK25" s="643"/>
      <c r="DL25" s="619">
        <v>29784245</v>
      </c>
      <c r="DM25" s="642"/>
      <c r="DN25" s="642"/>
      <c r="DO25" s="642"/>
      <c r="DP25" s="642"/>
      <c r="DQ25" s="642"/>
      <c r="DR25" s="642"/>
      <c r="DS25" s="642"/>
      <c r="DT25" s="642"/>
      <c r="DU25" s="642"/>
      <c r="DV25" s="643"/>
      <c r="DW25" s="615">
        <v>28.6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38731</v>
      </c>
      <c r="S26" s="611"/>
      <c r="T26" s="611"/>
      <c r="U26" s="611"/>
      <c r="V26" s="611"/>
      <c r="W26" s="611"/>
      <c r="X26" s="611"/>
      <c r="Y26" s="612"/>
      <c r="Z26" s="613">
        <v>0</v>
      </c>
      <c r="AA26" s="613"/>
      <c r="AB26" s="613"/>
      <c r="AC26" s="613"/>
      <c r="AD26" s="614">
        <v>38731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21145041</v>
      </c>
      <c r="CS26" s="611"/>
      <c r="CT26" s="611"/>
      <c r="CU26" s="611"/>
      <c r="CV26" s="611"/>
      <c r="CW26" s="611"/>
      <c r="CX26" s="611"/>
      <c r="CY26" s="612"/>
      <c r="CZ26" s="615">
        <v>11.4</v>
      </c>
      <c r="DA26" s="640"/>
      <c r="DB26" s="640"/>
      <c r="DC26" s="644"/>
      <c r="DD26" s="619">
        <v>19680442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1348349</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92020043</v>
      </c>
      <c r="BH27" s="611"/>
      <c r="BI27" s="611"/>
      <c r="BJ27" s="611"/>
      <c r="BK27" s="611"/>
      <c r="BL27" s="611"/>
      <c r="BM27" s="611"/>
      <c r="BN27" s="612"/>
      <c r="BO27" s="613">
        <v>100</v>
      </c>
      <c r="BP27" s="613"/>
      <c r="BQ27" s="613"/>
      <c r="BR27" s="613"/>
      <c r="BS27" s="614">
        <v>433673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68005776</v>
      </c>
      <c r="CS27" s="642"/>
      <c r="CT27" s="642"/>
      <c r="CU27" s="642"/>
      <c r="CV27" s="642"/>
      <c r="CW27" s="642"/>
      <c r="CX27" s="642"/>
      <c r="CY27" s="643"/>
      <c r="CZ27" s="615">
        <v>36.799999999999997</v>
      </c>
      <c r="DA27" s="640"/>
      <c r="DB27" s="640"/>
      <c r="DC27" s="644"/>
      <c r="DD27" s="619">
        <v>24234578</v>
      </c>
      <c r="DE27" s="642"/>
      <c r="DF27" s="642"/>
      <c r="DG27" s="642"/>
      <c r="DH27" s="642"/>
      <c r="DI27" s="642"/>
      <c r="DJ27" s="642"/>
      <c r="DK27" s="643"/>
      <c r="DL27" s="619">
        <v>19420717</v>
      </c>
      <c r="DM27" s="642"/>
      <c r="DN27" s="642"/>
      <c r="DO27" s="642"/>
      <c r="DP27" s="642"/>
      <c r="DQ27" s="642"/>
      <c r="DR27" s="642"/>
      <c r="DS27" s="642"/>
      <c r="DT27" s="642"/>
      <c r="DU27" s="642"/>
      <c r="DV27" s="643"/>
      <c r="DW27" s="615">
        <v>18.7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2859238</v>
      </c>
      <c r="S28" s="611"/>
      <c r="T28" s="611"/>
      <c r="U28" s="611"/>
      <c r="V28" s="611"/>
      <c r="W28" s="611"/>
      <c r="X28" s="611"/>
      <c r="Y28" s="612"/>
      <c r="Z28" s="613">
        <v>1.5</v>
      </c>
      <c r="AA28" s="613"/>
      <c r="AB28" s="613"/>
      <c r="AC28" s="613"/>
      <c r="AD28" s="614">
        <v>638214</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7621575</v>
      </c>
      <c r="CS28" s="611"/>
      <c r="CT28" s="611"/>
      <c r="CU28" s="611"/>
      <c r="CV28" s="611"/>
      <c r="CW28" s="611"/>
      <c r="CX28" s="611"/>
      <c r="CY28" s="612"/>
      <c r="CZ28" s="615">
        <v>4.0999999999999996</v>
      </c>
      <c r="DA28" s="640"/>
      <c r="DB28" s="640"/>
      <c r="DC28" s="644"/>
      <c r="DD28" s="619">
        <v>7445559</v>
      </c>
      <c r="DE28" s="611"/>
      <c r="DF28" s="611"/>
      <c r="DG28" s="611"/>
      <c r="DH28" s="611"/>
      <c r="DI28" s="611"/>
      <c r="DJ28" s="611"/>
      <c r="DK28" s="612"/>
      <c r="DL28" s="619">
        <v>7445559</v>
      </c>
      <c r="DM28" s="611"/>
      <c r="DN28" s="611"/>
      <c r="DO28" s="611"/>
      <c r="DP28" s="611"/>
      <c r="DQ28" s="611"/>
      <c r="DR28" s="611"/>
      <c r="DS28" s="611"/>
      <c r="DT28" s="611"/>
      <c r="DU28" s="611"/>
      <c r="DV28" s="612"/>
      <c r="DW28" s="615">
        <v>7.2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1163394</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7621575</v>
      </c>
      <c r="CS29" s="642"/>
      <c r="CT29" s="642"/>
      <c r="CU29" s="642"/>
      <c r="CV29" s="642"/>
      <c r="CW29" s="642"/>
      <c r="CX29" s="642"/>
      <c r="CY29" s="643"/>
      <c r="CZ29" s="615">
        <v>4.0999999999999996</v>
      </c>
      <c r="DA29" s="640"/>
      <c r="DB29" s="640"/>
      <c r="DC29" s="644"/>
      <c r="DD29" s="619">
        <v>7445559</v>
      </c>
      <c r="DE29" s="642"/>
      <c r="DF29" s="642"/>
      <c r="DG29" s="642"/>
      <c r="DH29" s="642"/>
      <c r="DI29" s="642"/>
      <c r="DJ29" s="642"/>
      <c r="DK29" s="643"/>
      <c r="DL29" s="619">
        <v>7445559</v>
      </c>
      <c r="DM29" s="642"/>
      <c r="DN29" s="642"/>
      <c r="DO29" s="642"/>
      <c r="DP29" s="642"/>
      <c r="DQ29" s="642"/>
      <c r="DR29" s="642"/>
      <c r="DS29" s="642"/>
      <c r="DT29" s="642"/>
      <c r="DU29" s="642"/>
      <c r="DV29" s="643"/>
      <c r="DW29" s="615">
        <v>7.2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42668772</v>
      </c>
      <c r="S30" s="611"/>
      <c r="T30" s="611"/>
      <c r="U30" s="611"/>
      <c r="V30" s="611"/>
      <c r="W30" s="611"/>
      <c r="X30" s="611"/>
      <c r="Y30" s="612"/>
      <c r="Z30" s="613">
        <v>22.4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7456669</v>
      </c>
      <c r="CS30" s="611"/>
      <c r="CT30" s="611"/>
      <c r="CU30" s="611"/>
      <c r="CV30" s="611"/>
      <c r="CW30" s="611"/>
      <c r="CX30" s="611"/>
      <c r="CY30" s="612"/>
      <c r="CZ30" s="615">
        <v>4</v>
      </c>
      <c r="DA30" s="640"/>
      <c r="DB30" s="640"/>
      <c r="DC30" s="644"/>
      <c r="DD30" s="619">
        <v>7283068</v>
      </c>
      <c r="DE30" s="611"/>
      <c r="DF30" s="611"/>
      <c r="DG30" s="611"/>
      <c r="DH30" s="611"/>
      <c r="DI30" s="611"/>
      <c r="DJ30" s="611"/>
      <c r="DK30" s="612"/>
      <c r="DL30" s="619">
        <v>7283068</v>
      </c>
      <c r="DM30" s="611"/>
      <c r="DN30" s="611"/>
      <c r="DO30" s="611"/>
      <c r="DP30" s="611"/>
      <c r="DQ30" s="611"/>
      <c r="DR30" s="611"/>
      <c r="DS30" s="611"/>
      <c r="DT30" s="611"/>
      <c r="DU30" s="611"/>
      <c r="DV30" s="612"/>
      <c r="DW30" s="615">
        <v>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99.1</v>
      </c>
      <c r="BN31" s="654"/>
      <c r="BO31" s="654"/>
      <c r="BP31" s="654"/>
      <c r="BQ31" s="655"/>
      <c r="BR31" s="666">
        <v>99.3</v>
      </c>
      <c r="BS31" s="654"/>
      <c r="BT31" s="654"/>
      <c r="BU31" s="654"/>
      <c r="BV31" s="654"/>
      <c r="BW31" s="654"/>
      <c r="BX31" s="605">
        <v>99</v>
      </c>
      <c r="BY31" s="654"/>
      <c r="BZ31" s="654"/>
      <c r="CA31" s="654"/>
      <c r="CB31" s="655"/>
      <c r="CD31" s="648"/>
      <c r="CE31" s="649"/>
      <c r="CF31" s="607" t="s">
        <v>300</v>
      </c>
      <c r="CG31" s="608"/>
      <c r="CH31" s="608"/>
      <c r="CI31" s="608"/>
      <c r="CJ31" s="608"/>
      <c r="CK31" s="608"/>
      <c r="CL31" s="608"/>
      <c r="CM31" s="608"/>
      <c r="CN31" s="608"/>
      <c r="CO31" s="608"/>
      <c r="CP31" s="608"/>
      <c r="CQ31" s="609"/>
      <c r="CR31" s="610">
        <v>164906</v>
      </c>
      <c r="CS31" s="642"/>
      <c r="CT31" s="642"/>
      <c r="CU31" s="642"/>
      <c r="CV31" s="642"/>
      <c r="CW31" s="642"/>
      <c r="CX31" s="642"/>
      <c r="CY31" s="643"/>
      <c r="CZ31" s="615">
        <v>0.1</v>
      </c>
      <c r="DA31" s="640"/>
      <c r="DB31" s="640"/>
      <c r="DC31" s="644"/>
      <c r="DD31" s="619">
        <v>162491</v>
      </c>
      <c r="DE31" s="642"/>
      <c r="DF31" s="642"/>
      <c r="DG31" s="642"/>
      <c r="DH31" s="642"/>
      <c r="DI31" s="642"/>
      <c r="DJ31" s="642"/>
      <c r="DK31" s="643"/>
      <c r="DL31" s="619">
        <v>162491</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14271118</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98.4</v>
      </c>
      <c r="BN32" s="642"/>
      <c r="BO32" s="642"/>
      <c r="BP32" s="642"/>
      <c r="BQ32" s="665"/>
      <c r="BR32" s="667">
        <v>99</v>
      </c>
      <c r="BS32" s="642"/>
      <c r="BT32" s="642"/>
      <c r="BU32" s="642"/>
      <c r="BV32" s="642"/>
      <c r="BW32" s="642"/>
      <c r="BX32" s="616">
        <v>98.4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452982</v>
      </c>
      <c r="S33" s="611"/>
      <c r="T33" s="611"/>
      <c r="U33" s="611"/>
      <c r="V33" s="611"/>
      <c r="W33" s="611"/>
      <c r="X33" s="611"/>
      <c r="Y33" s="612"/>
      <c r="Z33" s="613">
        <v>0.2</v>
      </c>
      <c r="AA33" s="613"/>
      <c r="AB33" s="613"/>
      <c r="AC33" s="613"/>
      <c r="AD33" s="614">
        <v>267171</v>
      </c>
      <c r="AE33" s="614"/>
      <c r="AF33" s="614"/>
      <c r="AG33" s="614"/>
      <c r="AH33" s="614"/>
      <c r="AI33" s="614"/>
      <c r="AJ33" s="614"/>
      <c r="AK33" s="614"/>
      <c r="AL33" s="615">
        <v>0.3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99.7</v>
      </c>
      <c r="BN33" s="669"/>
      <c r="BO33" s="669"/>
      <c r="BP33" s="669"/>
      <c r="BQ33" s="671"/>
      <c r="BR33" s="668">
        <v>99.6</v>
      </c>
      <c r="BS33" s="669"/>
      <c r="BT33" s="669"/>
      <c r="BU33" s="669"/>
      <c r="BV33" s="669"/>
      <c r="BW33" s="669"/>
      <c r="BX33" s="670">
        <v>99.6</v>
      </c>
      <c r="BY33" s="669"/>
      <c r="BZ33" s="669"/>
      <c r="CA33" s="669"/>
      <c r="CB33" s="671"/>
      <c r="CD33" s="607" t="s">
        <v>307</v>
      </c>
      <c r="CE33" s="608"/>
      <c r="CF33" s="608"/>
      <c r="CG33" s="608"/>
      <c r="CH33" s="608"/>
      <c r="CI33" s="608"/>
      <c r="CJ33" s="608"/>
      <c r="CK33" s="608"/>
      <c r="CL33" s="608"/>
      <c r="CM33" s="608"/>
      <c r="CN33" s="608"/>
      <c r="CO33" s="608"/>
      <c r="CP33" s="608"/>
      <c r="CQ33" s="609"/>
      <c r="CR33" s="610">
        <v>63124673</v>
      </c>
      <c r="CS33" s="642"/>
      <c r="CT33" s="642"/>
      <c r="CU33" s="642"/>
      <c r="CV33" s="642"/>
      <c r="CW33" s="642"/>
      <c r="CX33" s="642"/>
      <c r="CY33" s="643"/>
      <c r="CZ33" s="615">
        <v>34.1</v>
      </c>
      <c r="DA33" s="640"/>
      <c r="DB33" s="640"/>
      <c r="DC33" s="644"/>
      <c r="DD33" s="619">
        <v>48767241</v>
      </c>
      <c r="DE33" s="642"/>
      <c r="DF33" s="642"/>
      <c r="DG33" s="642"/>
      <c r="DH33" s="642"/>
      <c r="DI33" s="642"/>
      <c r="DJ33" s="642"/>
      <c r="DK33" s="643"/>
      <c r="DL33" s="619">
        <v>39822976</v>
      </c>
      <c r="DM33" s="642"/>
      <c r="DN33" s="642"/>
      <c r="DO33" s="642"/>
      <c r="DP33" s="642"/>
      <c r="DQ33" s="642"/>
      <c r="DR33" s="642"/>
      <c r="DS33" s="642"/>
      <c r="DT33" s="642"/>
      <c r="DU33" s="642"/>
      <c r="DV33" s="643"/>
      <c r="DW33" s="615">
        <v>38.299999999999997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473582</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32903878</v>
      </c>
      <c r="CS34" s="611"/>
      <c r="CT34" s="611"/>
      <c r="CU34" s="611"/>
      <c r="CV34" s="611"/>
      <c r="CW34" s="611"/>
      <c r="CX34" s="611"/>
      <c r="CY34" s="612"/>
      <c r="CZ34" s="615">
        <v>17.8</v>
      </c>
      <c r="DA34" s="640"/>
      <c r="DB34" s="640"/>
      <c r="DC34" s="644"/>
      <c r="DD34" s="619">
        <v>25325653</v>
      </c>
      <c r="DE34" s="611"/>
      <c r="DF34" s="611"/>
      <c r="DG34" s="611"/>
      <c r="DH34" s="611"/>
      <c r="DI34" s="611"/>
      <c r="DJ34" s="611"/>
      <c r="DK34" s="612"/>
      <c r="DL34" s="619">
        <v>23575315</v>
      </c>
      <c r="DM34" s="611"/>
      <c r="DN34" s="611"/>
      <c r="DO34" s="611"/>
      <c r="DP34" s="611"/>
      <c r="DQ34" s="611"/>
      <c r="DR34" s="611"/>
      <c r="DS34" s="611"/>
      <c r="DT34" s="611"/>
      <c r="DU34" s="611"/>
      <c r="DV34" s="612"/>
      <c r="DW34" s="615">
        <v>22.7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232712</v>
      </c>
      <c r="S35" s="611"/>
      <c r="T35" s="611"/>
      <c r="U35" s="611"/>
      <c r="V35" s="611"/>
      <c r="W35" s="611"/>
      <c r="X35" s="611"/>
      <c r="Y35" s="612"/>
      <c r="Z35" s="613">
        <v>0.1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1291107</v>
      </c>
      <c r="CS35" s="642"/>
      <c r="CT35" s="642"/>
      <c r="CU35" s="642"/>
      <c r="CV35" s="642"/>
      <c r="CW35" s="642"/>
      <c r="CX35" s="642"/>
      <c r="CY35" s="643"/>
      <c r="CZ35" s="615">
        <v>0.7</v>
      </c>
      <c r="DA35" s="640"/>
      <c r="DB35" s="640"/>
      <c r="DC35" s="644"/>
      <c r="DD35" s="619">
        <v>917050</v>
      </c>
      <c r="DE35" s="642"/>
      <c r="DF35" s="642"/>
      <c r="DG35" s="642"/>
      <c r="DH35" s="642"/>
      <c r="DI35" s="642"/>
      <c r="DJ35" s="642"/>
      <c r="DK35" s="643"/>
      <c r="DL35" s="619">
        <v>917050</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2892142</v>
      </c>
      <c r="S36" s="611"/>
      <c r="T36" s="611"/>
      <c r="U36" s="611"/>
      <c r="V36" s="611"/>
      <c r="W36" s="611"/>
      <c r="X36" s="611"/>
      <c r="Y36" s="612"/>
      <c r="Z36" s="613">
        <v>1.5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16444500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69388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12039795</v>
      </c>
      <c r="CS36" s="611"/>
      <c r="CT36" s="611"/>
      <c r="CU36" s="611"/>
      <c r="CV36" s="611"/>
      <c r="CW36" s="611"/>
      <c r="CX36" s="611"/>
      <c r="CY36" s="612"/>
      <c r="CZ36" s="615">
        <v>6.5</v>
      </c>
      <c r="DA36" s="640"/>
      <c r="DB36" s="640"/>
      <c r="DC36" s="644"/>
      <c r="DD36" s="619">
        <v>8834702</v>
      </c>
      <c r="DE36" s="611"/>
      <c r="DF36" s="611"/>
      <c r="DG36" s="611"/>
      <c r="DH36" s="611"/>
      <c r="DI36" s="611"/>
      <c r="DJ36" s="611"/>
      <c r="DK36" s="612"/>
      <c r="DL36" s="619">
        <v>5135147</v>
      </c>
      <c r="DM36" s="611"/>
      <c r="DN36" s="611"/>
      <c r="DO36" s="611"/>
      <c r="DP36" s="611"/>
      <c r="DQ36" s="611"/>
      <c r="DR36" s="611"/>
      <c r="DS36" s="611"/>
      <c r="DT36" s="611"/>
      <c r="DU36" s="611"/>
      <c r="DV36" s="612"/>
      <c r="DW36" s="615">
        <v>4.9000000000000004</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5438064</v>
      </c>
      <c r="S37" s="611"/>
      <c r="T37" s="611"/>
      <c r="U37" s="611"/>
      <c r="V37" s="611"/>
      <c r="W37" s="611"/>
      <c r="X37" s="611"/>
      <c r="Y37" s="612"/>
      <c r="Z37" s="613">
        <v>2.9</v>
      </c>
      <c r="AA37" s="613"/>
      <c r="AB37" s="613"/>
      <c r="AC37" s="613"/>
      <c r="AD37" s="614">
        <v>25989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1709365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-1943402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32220</v>
      </c>
      <c r="CS37" s="642"/>
      <c r="CT37" s="642"/>
      <c r="CU37" s="642"/>
      <c r="CV37" s="642"/>
      <c r="CW37" s="642"/>
      <c r="CX37" s="642"/>
      <c r="CY37" s="643"/>
      <c r="CZ37" s="615">
        <v>0</v>
      </c>
      <c r="DA37" s="640"/>
      <c r="DB37" s="640"/>
      <c r="DC37" s="644"/>
      <c r="DD37" s="619">
        <v>32220</v>
      </c>
      <c r="DE37" s="642"/>
      <c r="DF37" s="642"/>
      <c r="DG37" s="642"/>
      <c r="DH37" s="642"/>
      <c r="DI37" s="642"/>
      <c r="DJ37" s="642"/>
      <c r="DK37" s="643"/>
      <c r="DL37" s="619">
        <v>27469</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7671200</v>
      </c>
      <c r="S38" s="611"/>
      <c r="T38" s="611"/>
      <c r="U38" s="611"/>
      <c r="V38" s="611"/>
      <c r="W38" s="611"/>
      <c r="X38" s="611"/>
      <c r="Y38" s="612"/>
      <c r="Z38" s="613">
        <v>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202766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56426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14542218</v>
      </c>
      <c r="CS38" s="611"/>
      <c r="CT38" s="611"/>
      <c r="CU38" s="611"/>
      <c r="CV38" s="611"/>
      <c r="CW38" s="611"/>
      <c r="CX38" s="611"/>
      <c r="CY38" s="612"/>
      <c r="CZ38" s="615">
        <v>7.9</v>
      </c>
      <c r="DA38" s="640"/>
      <c r="DB38" s="640"/>
      <c r="DC38" s="644"/>
      <c r="DD38" s="619">
        <v>12498320</v>
      </c>
      <c r="DE38" s="611"/>
      <c r="DF38" s="611"/>
      <c r="DG38" s="611"/>
      <c r="DH38" s="611"/>
      <c r="DI38" s="611"/>
      <c r="DJ38" s="611"/>
      <c r="DK38" s="612"/>
      <c r="DL38" s="619">
        <v>10195464</v>
      </c>
      <c r="DM38" s="611"/>
      <c r="DN38" s="611"/>
      <c r="DO38" s="611"/>
      <c r="DP38" s="611"/>
      <c r="DQ38" s="611"/>
      <c r="DR38" s="611"/>
      <c r="DS38" s="611"/>
      <c r="DT38" s="611"/>
      <c r="DU38" s="611"/>
      <c r="DV38" s="612"/>
      <c r="DW38" s="615">
        <v>9.8000000000000007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192917</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77437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1408125</v>
      </c>
      <c r="CS39" s="642"/>
      <c r="CT39" s="642"/>
      <c r="CU39" s="642"/>
      <c r="CV39" s="642"/>
      <c r="CW39" s="642"/>
      <c r="CX39" s="642"/>
      <c r="CY39" s="643"/>
      <c r="CZ39" s="615">
        <v>0.8</v>
      </c>
      <c r="DA39" s="640"/>
      <c r="DB39" s="640"/>
      <c r="DC39" s="644"/>
      <c r="DD39" s="619">
        <v>1157916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116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939550</v>
      </c>
      <c r="CS40" s="611"/>
      <c r="CT40" s="611"/>
      <c r="CU40" s="611"/>
      <c r="CV40" s="611"/>
      <c r="CW40" s="611"/>
      <c r="CX40" s="611"/>
      <c r="CY40" s="612"/>
      <c r="CZ40" s="615">
        <v>0.5</v>
      </c>
      <c r="DA40" s="640"/>
      <c r="DB40" s="640"/>
      <c r="DC40" s="644"/>
      <c r="DD40" s="619">
        <v>33600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190306093</v>
      </c>
      <c r="S41" s="683"/>
      <c r="T41" s="683"/>
      <c r="U41" s="683"/>
      <c r="V41" s="683"/>
      <c r="W41" s="683"/>
      <c r="X41" s="683"/>
      <c r="Y41" s="687"/>
      <c r="Z41" s="688">
        <v>100</v>
      </c>
      <c r="AA41" s="688"/>
      <c r="AB41" s="688"/>
      <c r="AC41" s="688"/>
      <c r="AD41" s="689">
        <v>104050696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4210000</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10129452</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325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14043635</v>
      </c>
      <c r="CS42" s="642"/>
      <c r="CT42" s="642"/>
      <c r="CU42" s="642"/>
      <c r="CV42" s="642"/>
      <c r="CW42" s="642"/>
      <c r="CX42" s="642"/>
      <c r="CY42" s="643"/>
      <c r="CZ42" s="615">
        <v>7.6</v>
      </c>
      <c r="DA42" s="640"/>
      <c r="DB42" s="640"/>
      <c r="DC42" s="644"/>
      <c r="DD42" s="619">
        <v>4223755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1174208</v>
      </c>
      <c r="CS43" s="642"/>
      <c r="CT43" s="642"/>
      <c r="CU43" s="642"/>
      <c r="CV43" s="642"/>
      <c r="CW43" s="642"/>
      <c r="CX43" s="642"/>
      <c r="CY43" s="643"/>
      <c r="CZ43" s="615">
        <v>0.6</v>
      </c>
      <c r="DA43" s="640"/>
      <c r="DB43" s="640"/>
      <c r="DC43" s="644"/>
      <c r="DD43" s="619">
        <v>1174177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14043635</v>
      </c>
      <c r="CS44" s="611"/>
      <c r="CT44" s="611"/>
      <c r="CU44" s="611"/>
      <c r="CV44" s="611"/>
      <c r="CW44" s="611"/>
      <c r="CX44" s="611"/>
      <c r="CY44" s="612"/>
      <c r="CZ44" s="615">
        <v>7.6</v>
      </c>
      <c r="DA44" s="616"/>
      <c r="DB44" s="616"/>
      <c r="DC44" s="622"/>
      <c r="DD44" s="619">
        <v>4223755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2083036</v>
      </c>
      <c r="CS45" s="642"/>
      <c r="CT45" s="642"/>
      <c r="CU45" s="642"/>
      <c r="CV45" s="642"/>
      <c r="CW45" s="642"/>
      <c r="CX45" s="642"/>
      <c r="CY45" s="643"/>
      <c r="CZ45" s="615">
        <v>1.1000000000000001</v>
      </c>
      <c r="DA45" s="640"/>
      <c r="DB45" s="640"/>
      <c r="DC45" s="644"/>
      <c r="DD45" s="619">
        <v>121677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11936837</v>
      </c>
      <c r="CS46" s="611"/>
      <c r="CT46" s="611"/>
      <c r="CU46" s="611"/>
      <c r="CV46" s="611"/>
      <c r="CW46" s="611"/>
      <c r="CX46" s="611"/>
      <c r="CY46" s="612"/>
      <c r="CZ46" s="615">
        <v>6.5</v>
      </c>
      <c r="DA46" s="616"/>
      <c r="DB46" s="616"/>
      <c r="DC46" s="622"/>
      <c r="DD46" s="619">
        <v>4095917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184985181</v>
      </c>
      <c r="CS49" s="669"/>
      <c r="CT49" s="669"/>
      <c r="CU49" s="669"/>
      <c r="CV49" s="669"/>
      <c r="CW49" s="669"/>
      <c r="CX49" s="669"/>
      <c r="CY49" s="698"/>
      <c r="CZ49" s="690">
        <v>100</v>
      </c>
      <c r="DA49" s="699"/>
      <c r="DB49" s="699"/>
      <c r="DC49" s="700"/>
      <c r="DD49" s="701">
        <v>114932763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4t+wOHrCVcHeWL6Ps0bgrv/lsJe0P/lIa9HKVaSJtJrFxyQ3BNrflTM5sXrMIZYPspukTGdVmDCJnhXiPP7Qg==" saltValue="JnSxfBR0/uvWNxgomZ0a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190605</v>
      </c>
      <c r="R7" s="740"/>
      <c r="S7" s="740"/>
      <c r="T7" s="740"/>
      <c r="U7" s="740"/>
      <c r="V7" s="740">
        <v>185284</v>
      </c>
      <c r="W7" s="740"/>
      <c r="X7" s="740"/>
      <c r="Y7" s="740"/>
      <c r="Z7" s="740"/>
      <c r="AA7" s="740">
        <v>5321</v>
      </c>
      <c r="AB7" s="740"/>
      <c r="AC7" s="740"/>
      <c r="AD7" s="740"/>
      <c r="AE7" s="741"/>
      <c r="AF7" s="742">
        <v>4025</v>
      </c>
      <c r="AG7" s="743"/>
      <c r="AH7" s="743"/>
      <c r="AI7" s="743"/>
      <c r="AJ7" s="744"/>
      <c r="AK7" s="745">
        <v>233</v>
      </c>
      <c r="AL7" s="746"/>
      <c r="AM7" s="746"/>
      <c r="AN7" s="746"/>
      <c r="AO7" s="746"/>
      <c r="AP7" s="746">
        <v>53716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543</v>
      </c>
      <c r="BT7" s="734"/>
      <c r="BU7" s="734"/>
      <c r="BV7" s="734"/>
      <c r="BW7" s="734"/>
      <c r="BX7" s="734"/>
      <c r="BY7" s="734"/>
      <c r="BZ7" s="734"/>
      <c r="CA7" s="734"/>
      <c r="CB7" s="734"/>
      <c r="CC7" s="734"/>
      <c r="CD7" s="734"/>
      <c r="CE7" s="734"/>
      <c r="CF7" s="734"/>
      <c r="CG7" s="749"/>
      <c r="CH7" s="730">
        <v>17</v>
      </c>
      <c r="CI7" s="731"/>
      <c r="CJ7" s="731"/>
      <c r="CK7" s="731"/>
      <c r="CL7" s="732"/>
      <c r="CM7" s="730">
        <v>113</v>
      </c>
      <c r="CN7" s="731"/>
      <c r="CO7" s="731"/>
      <c r="CP7" s="731"/>
      <c r="CQ7" s="732"/>
      <c r="CR7" s="730">
        <v>30</v>
      </c>
      <c r="CS7" s="731"/>
      <c r="CT7" s="731"/>
      <c r="CU7" s="731"/>
      <c r="CV7" s="732"/>
      <c r="CW7" s="730">
        <v>0</v>
      </c>
      <c r="CX7" s="731"/>
      <c r="CY7" s="731"/>
      <c r="CZ7" s="731"/>
      <c r="DA7" s="732"/>
      <c r="DB7" s="730">
        <v>0</v>
      </c>
      <c r="DC7" s="731"/>
      <c r="DD7" s="731"/>
      <c r="DE7" s="731"/>
      <c r="DF7" s="732"/>
      <c r="DG7" s="730" t="s">
        <v>485</v>
      </c>
      <c r="DH7" s="731"/>
      <c r="DI7" s="731"/>
      <c r="DJ7" s="731"/>
      <c r="DK7" s="732"/>
      <c r="DL7" s="730" t="s">
        <v>485</v>
      </c>
      <c r="DM7" s="731"/>
      <c r="DN7" s="731"/>
      <c r="DO7" s="731"/>
      <c r="DP7" s="732"/>
      <c r="DQ7" s="730" t="s">
        <v>485</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544</v>
      </c>
      <c r="BT8" s="761"/>
      <c r="BU8" s="761"/>
      <c r="BV8" s="761"/>
      <c r="BW8" s="761"/>
      <c r="BX8" s="761"/>
      <c r="BY8" s="761"/>
      <c r="BZ8" s="761"/>
      <c r="CA8" s="761"/>
      <c r="CB8" s="761"/>
      <c r="CC8" s="761"/>
      <c r="CD8" s="761"/>
      <c r="CE8" s="761"/>
      <c r="CF8" s="761"/>
      <c r="CG8" s="762"/>
      <c r="CH8" s="763">
        <v>12</v>
      </c>
      <c r="CI8" s="764"/>
      <c r="CJ8" s="764"/>
      <c r="CK8" s="764"/>
      <c r="CL8" s="765"/>
      <c r="CM8" s="763">
        <v>1495</v>
      </c>
      <c r="CN8" s="764"/>
      <c r="CO8" s="764"/>
      <c r="CP8" s="764"/>
      <c r="CQ8" s="765"/>
      <c r="CR8" s="763">
        <v>650</v>
      </c>
      <c r="CS8" s="764"/>
      <c r="CT8" s="764"/>
      <c r="CU8" s="764"/>
      <c r="CV8" s="765"/>
      <c r="CW8" s="763">
        <v>17</v>
      </c>
      <c r="CX8" s="764"/>
      <c r="CY8" s="764"/>
      <c r="CZ8" s="764"/>
      <c r="DA8" s="765"/>
      <c r="DB8" s="763">
        <v>0</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545</v>
      </c>
      <c r="BT9" s="761"/>
      <c r="BU9" s="761"/>
      <c r="BV9" s="761"/>
      <c r="BW9" s="761"/>
      <c r="BX9" s="761"/>
      <c r="BY9" s="761"/>
      <c r="BZ9" s="761"/>
      <c r="CA9" s="761"/>
      <c r="CB9" s="761"/>
      <c r="CC9" s="761"/>
      <c r="CD9" s="761"/>
      <c r="CE9" s="761"/>
      <c r="CF9" s="761"/>
      <c r="CG9" s="762"/>
      <c r="CH9" s="763">
        <v>-5</v>
      </c>
      <c r="CI9" s="764"/>
      <c r="CJ9" s="764"/>
      <c r="CK9" s="764"/>
      <c r="CL9" s="765"/>
      <c r="CM9" s="763">
        <v>41</v>
      </c>
      <c r="CN9" s="764"/>
      <c r="CO9" s="764"/>
      <c r="CP9" s="764"/>
      <c r="CQ9" s="765"/>
      <c r="CR9" s="763">
        <v>50</v>
      </c>
      <c r="CS9" s="764"/>
      <c r="CT9" s="764"/>
      <c r="CU9" s="764"/>
      <c r="CV9" s="765"/>
      <c r="CW9" s="763">
        <v>7</v>
      </c>
      <c r="CX9" s="764"/>
      <c r="CY9" s="764"/>
      <c r="CZ9" s="764"/>
      <c r="DA9" s="765"/>
      <c r="DB9" s="763">
        <v>0</v>
      </c>
      <c r="DC9" s="764"/>
      <c r="DD9" s="764"/>
      <c r="DE9" s="764"/>
      <c r="DF9" s="765"/>
      <c r="DG9" s="763" t="s">
        <v>485</v>
      </c>
      <c r="DH9" s="764"/>
      <c r="DI9" s="764"/>
      <c r="DJ9" s="764"/>
      <c r="DK9" s="765"/>
      <c r="DL9" s="763" t="s">
        <v>485</v>
      </c>
      <c r="DM9" s="764"/>
      <c r="DN9" s="764"/>
      <c r="DO9" s="764"/>
      <c r="DP9" s="765"/>
      <c r="DQ9" s="763" t="s">
        <v>485</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546</v>
      </c>
      <c r="BT10" s="761"/>
      <c r="BU10" s="761"/>
      <c r="BV10" s="761"/>
      <c r="BW10" s="761"/>
      <c r="BX10" s="761"/>
      <c r="BY10" s="761"/>
      <c r="BZ10" s="761"/>
      <c r="CA10" s="761"/>
      <c r="CB10" s="761"/>
      <c r="CC10" s="761"/>
      <c r="CD10" s="761"/>
      <c r="CE10" s="761"/>
      <c r="CF10" s="761"/>
      <c r="CG10" s="762"/>
      <c r="CH10" s="763">
        <v>51</v>
      </c>
      <c r="CI10" s="764"/>
      <c r="CJ10" s="764"/>
      <c r="CK10" s="764"/>
      <c r="CL10" s="765"/>
      <c r="CM10" s="763">
        <v>288</v>
      </c>
      <c r="CN10" s="764"/>
      <c r="CO10" s="764"/>
      <c r="CP10" s="764"/>
      <c r="CQ10" s="765"/>
      <c r="CR10" s="763">
        <v>16</v>
      </c>
      <c r="CS10" s="764"/>
      <c r="CT10" s="764"/>
      <c r="CU10" s="764"/>
      <c r="CV10" s="765"/>
      <c r="CW10" s="763">
        <v>0</v>
      </c>
      <c r="CX10" s="764"/>
      <c r="CY10" s="764"/>
      <c r="CZ10" s="764"/>
      <c r="DA10" s="765"/>
      <c r="DB10" s="763">
        <v>0</v>
      </c>
      <c r="DC10" s="764"/>
      <c r="DD10" s="764"/>
      <c r="DE10" s="764"/>
      <c r="DF10" s="765"/>
      <c r="DG10" s="763" t="s">
        <v>485</v>
      </c>
      <c r="DH10" s="764"/>
      <c r="DI10" s="764"/>
      <c r="DJ10" s="764"/>
      <c r="DK10" s="765"/>
      <c r="DL10" s="763" t="s">
        <v>485</v>
      </c>
      <c r="DM10" s="764"/>
      <c r="DN10" s="764"/>
      <c r="DO10" s="764"/>
      <c r="DP10" s="765"/>
      <c r="DQ10" s="763" t="s">
        <v>485</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547</v>
      </c>
      <c r="BT11" s="761"/>
      <c r="BU11" s="761"/>
      <c r="BV11" s="761"/>
      <c r="BW11" s="761"/>
      <c r="BX11" s="761"/>
      <c r="BY11" s="761"/>
      <c r="BZ11" s="761"/>
      <c r="CA11" s="761"/>
      <c r="CB11" s="761"/>
      <c r="CC11" s="761"/>
      <c r="CD11" s="761"/>
      <c r="CE11" s="761"/>
      <c r="CF11" s="761"/>
      <c r="CG11" s="762"/>
      <c r="CH11" s="763">
        <v>0</v>
      </c>
      <c r="CI11" s="764"/>
      <c r="CJ11" s="764"/>
      <c r="CK11" s="764"/>
      <c r="CL11" s="765"/>
      <c r="CM11" s="763">
        <v>51</v>
      </c>
      <c r="CN11" s="764"/>
      <c r="CO11" s="764"/>
      <c r="CP11" s="764"/>
      <c r="CQ11" s="765"/>
      <c r="CR11" s="763">
        <v>10</v>
      </c>
      <c r="CS11" s="764"/>
      <c r="CT11" s="764"/>
      <c r="CU11" s="764"/>
      <c r="CV11" s="765"/>
      <c r="CW11" s="763">
        <v>0</v>
      </c>
      <c r="CX11" s="764"/>
      <c r="CY11" s="764"/>
      <c r="CZ11" s="764"/>
      <c r="DA11" s="765"/>
      <c r="DB11" s="763">
        <v>72</v>
      </c>
      <c r="DC11" s="764"/>
      <c r="DD11" s="764"/>
      <c r="DE11" s="764"/>
      <c r="DF11" s="765"/>
      <c r="DG11" s="763" t="s">
        <v>485</v>
      </c>
      <c r="DH11" s="764"/>
      <c r="DI11" s="764"/>
      <c r="DJ11" s="764"/>
      <c r="DK11" s="765"/>
      <c r="DL11" s="763" t="s">
        <v>485</v>
      </c>
      <c r="DM11" s="764"/>
      <c r="DN11" s="764"/>
      <c r="DO11" s="764"/>
      <c r="DP11" s="765"/>
      <c r="DQ11" s="763" t="s">
        <v>485</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553</v>
      </c>
      <c r="BT12" s="761"/>
      <c r="BU12" s="761"/>
      <c r="BV12" s="761"/>
      <c r="BW12" s="761"/>
      <c r="BX12" s="761"/>
      <c r="BY12" s="761"/>
      <c r="BZ12" s="761"/>
      <c r="CA12" s="761"/>
      <c r="CB12" s="761"/>
      <c r="CC12" s="761"/>
      <c r="CD12" s="761"/>
      <c r="CE12" s="761"/>
      <c r="CF12" s="761"/>
      <c r="CG12" s="762"/>
      <c r="CH12" s="763">
        <v>-1</v>
      </c>
      <c r="CI12" s="764"/>
      <c r="CJ12" s="764"/>
      <c r="CK12" s="764"/>
      <c r="CL12" s="765"/>
      <c r="CM12" s="763">
        <v>59</v>
      </c>
      <c r="CN12" s="764"/>
      <c r="CO12" s="764"/>
      <c r="CP12" s="764"/>
      <c r="CQ12" s="765"/>
      <c r="CR12" s="763">
        <v>34</v>
      </c>
      <c r="CS12" s="764"/>
      <c r="CT12" s="764"/>
      <c r="CU12" s="764"/>
      <c r="CV12" s="765"/>
      <c r="CW12" s="763">
        <v>0</v>
      </c>
      <c r="CX12" s="764"/>
      <c r="CY12" s="764"/>
      <c r="CZ12" s="764"/>
      <c r="DA12" s="765"/>
      <c r="DB12" s="763">
        <v>0</v>
      </c>
      <c r="DC12" s="764"/>
      <c r="DD12" s="764"/>
      <c r="DE12" s="764"/>
      <c r="DF12" s="765"/>
      <c r="DG12" s="763" t="s">
        <v>485</v>
      </c>
      <c r="DH12" s="764"/>
      <c r="DI12" s="764"/>
      <c r="DJ12" s="764"/>
      <c r="DK12" s="765"/>
      <c r="DL12" s="763" t="s">
        <v>485</v>
      </c>
      <c r="DM12" s="764"/>
      <c r="DN12" s="764"/>
      <c r="DO12" s="764"/>
      <c r="DP12" s="765"/>
      <c r="DQ12" s="763" t="s">
        <v>485</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190605</v>
      </c>
      <c r="R23" s="780"/>
      <c r="S23" s="780"/>
      <c r="T23" s="780"/>
      <c r="U23" s="780"/>
      <c r="V23" s="780">
        <v>185284</v>
      </c>
      <c r="W23" s="780"/>
      <c r="X23" s="780"/>
      <c r="Y23" s="780"/>
      <c r="Z23" s="780"/>
      <c r="AA23" s="780">
        <v>5321</v>
      </c>
      <c r="AB23" s="780"/>
      <c r="AC23" s="780"/>
      <c r="AD23" s="780"/>
      <c r="AE23" s="781"/>
      <c r="AF23" s="782">
        <v>4025</v>
      </c>
      <c r="AG23" s="780"/>
      <c r="AH23" s="780"/>
      <c r="AI23" s="780"/>
      <c r="AJ23" s="783"/>
      <c r="AK23" s="784"/>
      <c r="AL23" s="785"/>
      <c r="AM23" s="785"/>
      <c r="AN23" s="785"/>
      <c r="AO23" s="785"/>
      <c r="AP23" s="780">
        <v>53716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39778</v>
      </c>
      <c r="R28" s="810"/>
      <c r="S28" s="810"/>
      <c r="T28" s="810"/>
      <c r="U28" s="810"/>
      <c r="V28" s="810">
        <v>39709</v>
      </c>
      <c r="W28" s="810"/>
      <c r="X28" s="810"/>
      <c r="Y28" s="810"/>
      <c r="Z28" s="810"/>
      <c r="AA28" s="810">
        <v>69</v>
      </c>
      <c r="AB28" s="810"/>
      <c r="AC28" s="810"/>
      <c r="AD28" s="810"/>
      <c r="AE28" s="811"/>
      <c r="AF28" s="812">
        <v>69</v>
      </c>
      <c r="AG28" s="810"/>
      <c r="AH28" s="810"/>
      <c r="AI28" s="810"/>
      <c r="AJ28" s="813"/>
      <c r="AK28" s="814">
        <v>5030</v>
      </c>
      <c r="AL28" s="815"/>
      <c r="AM28" s="815"/>
      <c r="AN28" s="815"/>
      <c r="AO28" s="815"/>
      <c r="AP28" s="815" t="s">
        <v>485</v>
      </c>
      <c r="AQ28" s="815"/>
      <c r="AR28" s="815"/>
      <c r="AS28" s="815"/>
      <c r="AT28" s="815"/>
      <c r="AU28" s="815" t="s">
        <v>485</v>
      </c>
      <c r="AV28" s="815"/>
      <c r="AW28" s="815"/>
      <c r="AX28" s="815"/>
      <c r="AY28" s="815"/>
      <c r="AZ28" s="816" t="s">
        <v>485</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34136</v>
      </c>
      <c r="R29" s="771"/>
      <c r="S29" s="771"/>
      <c r="T29" s="771"/>
      <c r="U29" s="771"/>
      <c r="V29" s="771">
        <v>33957</v>
      </c>
      <c r="W29" s="771"/>
      <c r="X29" s="771"/>
      <c r="Y29" s="771"/>
      <c r="Z29" s="771"/>
      <c r="AA29" s="771">
        <v>179</v>
      </c>
      <c r="AB29" s="771"/>
      <c r="AC29" s="771"/>
      <c r="AD29" s="771"/>
      <c r="AE29" s="772"/>
      <c r="AF29" s="773">
        <v>179</v>
      </c>
      <c r="AG29" s="774"/>
      <c r="AH29" s="774"/>
      <c r="AI29" s="774"/>
      <c r="AJ29" s="775"/>
      <c r="AK29" s="821">
        <v>5411</v>
      </c>
      <c r="AL29" s="817"/>
      <c r="AM29" s="817"/>
      <c r="AN29" s="817"/>
      <c r="AO29" s="817"/>
      <c r="AP29" s="817" t="s">
        <v>485</v>
      </c>
      <c r="AQ29" s="817"/>
      <c r="AR29" s="817"/>
      <c r="AS29" s="817"/>
      <c r="AT29" s="817"/>
      <c r="AU29" s="817" t="s">
        <v>485</v>
      </c>
      <c r="AV29" s="817"/>
      <c r="AW29" s="817"/>
      <c r="AX29" s="817"/>
      <c r="AY29" s="817"/>
      <c r="AZ29" s="818" t="s">
        <v>485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6996</v>
      </c>
      <c r="R30" s="771"/>
      <c r="S30" s="771"/>
      <c r="T30" s="771"/>
      <c r="U30" s="771"/>
      <c r="V30" s="771">
        <v>6971</v>
      </c>
      <c r="W30" s="771"/>
      <c r="X30" s="771"/>
      <c r="Y30" s="771"/>
      <c r="Z30" s="771"/>
      <c r="AA30" s="771">
        <v>25</v>
      </c>
      <c r="AB30" s="771"/>
      <c r="AC30" s="771"/>
      <c r="AD30" s="771"/>
      <c r="AE30" s="772"/>
      <c r="AF30" s="773">
        <v>25</v>
      </c>
      <c r="AG30" s="774"/>
      <c r="AH30" s="774"/>
      <c r="AI30" s="774"/>
      <c r="AJ30" s="775"/>
      <c r="AK30" s="821">
        <v>964</v>
      </c>
      <c r="AL30" s="817"/>
      <c r="AM30" s="817"/>
      <c r="AN30" s="817"/>
      <c r="AO30" s="817"/>
      <c r="AP30" s="817" t="s">
        <v>485</v>
      </c>
      <c r="AQ30" s="817"/>
      <c r="AR30" s="817"/>
      <c r="AS30" s="817"/>
      <c r="AT30" s="817"/>
      <c r="AU30" s="817" t="s">
        <v>485</v>
      </c>
      <c r="AV30" s="817"/>
      <c r="AW30" s="817"/>
      <c r="AX30" s="817"/>
      <c r="AY30" s="817"/>
      <c r="AZ30" s="818" t="s">
        <v>485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8600</v>
      </c>
      <c r="R31" s="771"/>
      <c r="S31" s="771"/>
      <c r="T31" s="771"/>
      <c r="U31" s="771"/>
      <c r="V31" s="771">
        <v>8559</v>
      </c>
      <c r="W31" s="771"/>
      <c r="X31" s="771"/>
      <c r="Y31" s="771"/>
      <c r="Z31" s="771"/>
      <c r="AA31" s="771">
        <v>41</v>
      </c>
      <c r="AB31" s="771"/>
      <c r="AC31" s="771"/>
      <c r="AD31" s="771"/>
      <c r="AE31" s="772"/>
      <c r="AF31" s="773">
        <v>1791</v>
      </c>
      <c r="AG31" s="774"/>
      <c r="AH31" s="774"/>
      <c r="AI31" s="774"/>
      <c r="AJ31" s="775"/>
      <c r="AK31" s="821">
        <v>1709</v>
      </c>
      <c r="AL31" s="817"/>
      <c r="AM31" s="817"/>
      <c r="AN31" s="817"/>
      <c r="AO31" s="817"/>
      <c r="AP31" s="817">
        <v>57373</v>
      </c>
      <c r="AQ31" s="817"/>
      <c r="AR31" s="817"/>
      <c r="AS31" s="817"/>
      <c r="AT31" s="817"/>
      <c r="AU31" s="817">
        <v>23122</v>
      </c>
      <c r="AV31" s="817"/>
      <c r="AW31" s="817"/>
      <c r="AX31" s="817"/>
      <c r="AY31" s="817"/>
      <c r="AZ31" s="818" t="s">
        <v>485</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2064</v>
      </c>
      <c r="AG63" s="831"/>
      <c r="AH63" s="831"/>
      <c r="AI63" s="831"/>
      <c r="AJ63" s="832"/>
      <c r="AK63" s="833"/>
      <c r="AL63" s="828"/>
      <c r="AM63" s="828"/>
      <c r="AN63" s="828"/>
      <c r="AO63" s="828"/>
      <c r="AP63" s="831">
        <v>57373</v>
      </c>
      <c r="AQ63" s="831"/>
      <c r="AR63" s="831"/>
      <c r="AS63" s="831"/>
      <c r="AT63" s="831"/>
      <c r="AU63" s="831">
        <v>23122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790</v>
      </c>
      <c r="CS102" s="839"/>
      <c r="CT102" s="839"/>
      <c r="CU102" s="839"/>
      <c r="CV102" s="878"/>
      <c r="CW102" s="877">
        <v>24</v>
      </c>
      <c r="CX102" s="839"/>
      <c r="CY102" s="839"/>
      <c r="CZ102" s="839"/>
      <c r="DA102" s="878"/>
      <c r="DB102" s="877">
        <v>72</v>
      </c>
      <c r="DC102" s="839"/>
      <c r="DD102" s="839"/>
      <c r="DE102" s="839"/>
      <c r="DF102" s="878"/>
      <c r="DG102" s="877" t="s">
        <v>485</v>
      </c>
      <c r="DH102" s="839"/>
      <c r="DI102" s="839"/>
      <c r="DJ102" s="839"/>
      <c r="DK102" s="878"/>
      <c r="DL102" s="877" t="s">
        <v>485</v>
      </c>
      <c r="DM102" s="839"/>
      <c r="DN102" s="839"/>
      <c r="DO102" s="839"/>
      <c r="DP102" s="878"/>
      <c r="DQ102" s="877" t="s">
        <v>485</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7814979</v>
      </c>
      <c r="AB110" s="887"/>
      <c r="AC110" s="887"/>
      <c r="AD110" s="887"/>
      <c r="AE110" s="888"/>
      <c r="AF110" s="889">
        <v>8385589</v>
      </c>
      <c r="AG110" s="887"/>
      <c r="AH110" s="887"/>
      <c r="AI110" s="887"/>
      <c r="AJ110" s="888"/>
      <c r="AK110" s="889">
        <v>8024245</v>
      </c>
      <c r="AL110" s="887"/>
      <c r="AM110" s="887"/>
      <c r="AN110" s="887"/>
      <c r="AO110" s="888"/>
      <c r="AP110" s="890">
        <v>8.4</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56197827</v>
      </c>
      <c r="BR110" s="918"/>
      <c r="BS110" s="918"/>
      <c r="BT110" s="918"/>
      <c r="BU110" s="918"/>
      <c r="BV110" s="918">
        <v>52500026</v>
      </c>
      <c r="BW110" s="918"/>
      <c r="BX110" s="918"/>
      <c r="BY110" s="918"/>
      <c r="BZ110" s="918"/>
      <c r="CA110" s="918">
        <v>53715848</v>
      </c>
      <c r="CB110" s="918"/>
      <c r="CC110" s="918"/>
      <c r="CD110" s="918"/>
      <c r="CE110" s="918"/>
      <c r="CF110" s="931">
        <v>55.9</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3684379</v>
      </c>
      <c r="BR111" s="913"/>
      <c r="BS111" s="913"/>
      <c r="BT111" s="913"/>
      <c r="BU111" s="913"/>
      <c r="BV111" s="913">
        <v>3156204</v>
      </c>
      <c r="BW111" s="913"/>
      <c r="BX111" s="913"/>
      <c r="BY111" s="913"/>
      <c r="BZ111" s="913"/>
      <c r="CA111" s="913">
        <v>5569545</v>
      </c>
      <c r="CB111" s="913"/>
      <c r="CC111" s="913"/>
      <c r="CD111" s="913"/>
      <c r="CE111" s="913"/>
      <c r="CF111" s="907">
        <v>5.8</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86268</v>
      </c>
      <c r="DH111" s="913"/>
      <c r="DI111" s="913"/>
      <c r="DJ111" s="913"/>
      <c r="DK111" s="913"/>
      <c r="DL111" s="913">
        <v>43134</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20574187</v>
      </c>
      <c r="BR112" s="913"/>
      <c r="BS112" s="913"/>
      <c r="BT112" s="913"/>
      <c r="BU112" s="913"/>
      <c r="BV112" s="913">
        <v>20509704</v>
      </c>
      <c r="BW112" s="913"/>
      <c r="BX112" s="913"/>
      <c r="BY112" s="913"/>
      <c r="BZ112" s="913"/>
      <c r="CA112" s="913">
        <v>23121510</v>
      </c>
      <c r="CB112" s="913"/>
      <c r="CC112" s="913"/>
      <c r="CD112" s="913"/>
      <c r="CE112" s="913"/>
      <c r="CF112" s="907">
        <v>24.1</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981647</v>
      </c>
      <c r="AB113" s="925"/>
      <c r="AC113" s="925"/>
      <c r="AD113" s="925"/>
      <c r="AE113" s="926"/>
      <c r="AF113" s="927">
        <v>1025989</v>
      </c>
      <c r="AG113" s="925"/>
      <c r="AH113" s="925"/>
      <c r="AI113" s="925"/>
      <c r="AJ113" s="926"/>
      <c r="AK113" s="927">
        <v>1078045</v>
      </c>
      <c r="AL113" s="925"/>
      <c r="AM113" s="925"/>
      <c r="AN113" s="925"/>
      <c r="AO113" s="926"/>
      <c r="AP113" s="928">
        <v>1.1000000000000001</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21122513</v>
      </c>
      <c r="BR114" s="913"/>
      <c r="BS114" s="913"/>
      <c r="BT114" s="913"/>
      <c r="BU114" s="913"/>
      <c r="BV114" s="913">
        <v>21711442</v>
      </c>
      <c r="BW114" s="913"/>
      <c r="BX114" s="913"/>
      <c r="BY114" s="913"/>
      <c r="BZ114" s="913"/>
      <c r="CA114" s="913">
        <v>21421526</v>
      </c>
      <c r="CB114" s="913"/>
      <c r="CC114" s="913"/>
      <c r="CD114" s="913"/>
      <c r="CE114" s="913"/>
      <c r="CF114" s="907">
        <v>22.3</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801646</v>
      </c>
      <c r="AB115" s="925"/>
      <c r="AC115" s="925"/>
      <c r="AD115" s="925"/>
      <c r="AE115" s="926"/>
      <c r="AF115" s="927">
        <v>1148575</v>
      </c>
      <c r="AG115" s="925"/>
      <c r="AH115" s="925"/>
      <c r="AI115" s="925"/>
      <c r="AJ115" s="926"/>
      <c r="AK115" s="927">
        <v>713375</v>
      </c>
      <c r="AL115" s="925"/>
      <c r="AM115" s="925"/>
      <c r="AN115" s="925"/>
      <c r="AO115" s="926"/>
      <c r="AP115" s="928">
        <v>0.7</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v>10840</v>
      </c>
      <c r="BR115" s="913"/>
      <c r="BS115" s="913"/>
      <c r="BT115" s="913"/>
      <c r="BU115" s="913"/>
      <c r="BV115" s="913">
        <v>12488</v>
      </c>
      <c r="BW115" s="913"/>
      <c r="BX115" s="913"/>
      <c r="BY115" s="913"/>
      <c r="BZ115" s="913"/>
      <c r="CA115" s="913">
        <v>61498</v>
      </c>
      <c r="CB115" s="913"/>
      <c r="CC115" s="913"/>
      <c r="CD115" s="913"/>
      <c r="CE115" s="913"/>
      <c r="CF115" s="907">
        <v>0.1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430580</v>
      </c>
      <c r="DH115" s="946"/>
      <c r="DI115" s="946"/>
      <c r="DJ115" s="946"/>
      <c r="DK115" s="947"/>
      <c r="DL115" s="948">
        <v>22871</v>
      </c>
      <c r="DM115" s="946"/>
      <c r="DN115" s="946"/>
      <c r="DO115" s="946"/>
      <c r="DP115" s="947"/>
      <c r="DQ115" s="948">
        <v>31124</v>
      </c>
      <c r="DR115" s="946"/>
      <c r="DS115" s="946"/>
      <c r="DT115" s="946"/>
      <c r="DU115" s="947"/>
      <c r="DV115" s="949">
        <v>0</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9598272</v>
      </c>
      <c r="AB117" s="966"/>
      <c r="AC117" s="966"/>
      <c r="AD117" s="966"/>
      <c r="AE117" s="967"/>
      <c r="AF117" s="968">
        <v>10560153</v>
      </c>
      <c r="AG117" s="966"/>
      <c r="AH117" s="966"/>
      <c r="AI117" s="966"/>
      <c r="AJ117" s="967"/>
      <c r="AK117" s="968">
        <v>9815665</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111094</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101589746</v>
      </c>
      <c r="BR119" s="987"/>
      <c r="BS119" s="987"/>
      <c r="BT119" s="987"/>
      <c r="BU119" s="987"/>
      <c r="BV119" s="987">
        <v>97889864</v>
      </c>
      <c r="BW119" s="987"/>
      <c r="BX119" s="987"/>
      <c r="BY119" s="987"/>
      <c r="BZ119" s="987"/>
      <c r="CA119" s="987">
        <v>103889927</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3167531</v>
      </c>
      <c r="DH119" s="973"/>
      <c r="DI119" s="973"/>
      <c r="DJ119" s="973"/>
      <c r="DK119" s="974"/>
      <c r="DL119" s="972">
        <v>3090199</v>
      </c>
      <c r="DM119" s="973"/>
      <c r="DN119" s="973"/>
      <c r="DO119" s="973"/>
      <c r="DP119" s="974"/>
      <c r="DQ119" s="972">
        <v>5538421</v>
      </c>
      <c r="DR119" s="973"/>
      <c r="DS119" s="973"/>
      <c r="DT119" s="973"/>
      <c r="DU119" s="974"/>
      <c r="DV119" s="975">
        <v>5.8</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43134</v>
      </c>
      <c r="AB120" s="946"/>
      <c r="AC120" s="946"/>
      <c r="AD120" s="946"/>
      <c r="AE120" s="947"/>
      <c r="AF120" s="948">
        <v>43134</v>
      </c>
      <c r="AG120" s="946"/>
      <c r="AH120" s="946"/>
      <c r="AI120" s="946"/>
      <c r="AJ120" s="947"/>
      <c r="AK120" s="948">
        <v>43134</v>
      </c>
      <c r="AL120" s="946"/>
      <c r="AM120" s="946"/>
      <c r="AN120" s="946"/>
      <c r="AO120" s="947"/>
      <c r="AP120" s="949">
        <v>0</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50790696</v>
      </c>
      <c r="BR120" s="918"/>
      <c r="BS120" s="918"/>
      <c r="BT120" s="918"/>
      <c r="BU120" s="918"/>
      <c r="BV120" s="918">
        <v>56362659</v>
      </c>
      <c r="BW120" s="918"/>
      <c r="BX120" s="918"/>
      <c r="BY120" s="918"/>
      <c r="BZ120" s="918"/>
      <c r="CA120" s="918">
        <v>59069724</v>
      </c>
      <c r="CB120" s="918"/>
      <c r="CC120" s="918"/>
      <c r="CD120" s="918"/>
      <c r="CE120" s="918"/>
      <c r="CF120" s="931">
        <v>61.5</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20574187</v>
      </c>
      <c r="DH120" s="918"/>
      <c r="DI120" s="918"/>
      <c r="DJ120" s="918"/>
      <c r="DK120" s="918"/>
      <c r="DL120" s="918">
        <v>20509704</v>
      </c>
      <c r="DM120" s="918"/>
      <c r="DN120" s="918"/>
      <c r="DO120" s="918"/>
      <c r="DP120" s="918"/>
      <c r="DQ120" s="918">
        <v>23121510</v>
      </c>
      <c r="DR120" s="918"/>
      <c r="DS120" s="918"/>
      <c r="DT120" s="918"/>
      <c r="DU120" s="918"/>
      <c r="DV120" s="919">
        <v>24.1</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33737942</v>
      </c>
      <c r="BR121" s="913"/>
      <c r="BS121" s="913"/>
      <c r="BT121" s="913"/>
      <c r="BU121" s="913"/>
      <c r="BV121" s="913">
        <v>32362661</v>
      </c>
      <c r="BW121" s="913"/>
      <c r="BX121" s="913"/>
      <c r="BY121" s="913"/>
      <c r="BZ121" s="913"/>
      <c r="CA121" s="913">
        <v>39079764</v>
      </c>
      <c r="CB121" s="913"/>
      <c r="CC121" s="913"/>
      <c r="CD121" s="913"/>
      <c r="CE121" s="913"/>
      <c r="CF121" s="907">
        <v>40.700000000000003</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46069157</v>
      </c>
      <c r="BR122" s="987"/>
      <c r="BS122" s="987"/>
      <c r="BT122" s="987"/>
      <c r="BU122" s="987"/>
      <c r="BV122" s="987">
        <v>46013269</v>
      </c>
      <c r="BW122" s="987"/>
      <c r="BX122" s="987"/>
      <c r="BY122" s="987"/>
      <c r="BZ122" s="987"/>
      <c r="CA122" s="987">
        <v>43004986</v>
      </c>
      <c r="CB122" s="987"/>
      <c r="CC122" s="987"/>
      <c r="CD122" s="987"/>
      <c r="CE122" s="987"/>
      <c r="CF122" s="1004">
        <v>44.8</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130597795</v>
      </c>
      <c r="BR123" s="1051"/>
      <c r="BS123" s="1051"/>
      <c r="BT123" s="1051"/>
      <c r="BU123" s="1051"/>
      <c r="BV123" s="1051">
        <v>134738589</v>
      </c>
      <c r="BW123" s="1051"/>
      <c r="BX123" s="1051"/>
      <c r="BY123" s="1051"/>
      <c r="BZ123" s="1051"/>
      <c r="CA123" s="1051">
        <v>141154474</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647418</v>
      </c>
      <c r="AB126" s="946"/>
      <c r="AC126" s="946"/>
      <c r="AD126" s="946"/>
      <c r="AE126" s="947"/>
      <c r="AF126" s="948">
        <v>1105441</v>
      </c>
      <c r="AG126" s="946"/>
      <c r="AH126" s="946"/>
      <c r="AI126" s="946"/>
      <c r="AJ126" s="947"/>
      <c r="AK126" s="948">
        <v>670241</v>
      </c>
      <c r="AL126" s="946"/>
      <c r="AM126" s="946"/>
      <c r="AN126" s="946"/>
      <c r="AO126" s="947"/>
      <c r="AP126" s="949">
        <v>0.7</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v>46026</v>
      </c>
      <c r="DR126" s="913"/>
      <c r="DS126" s="913"/>
      <c r="DT126" s="913"/>
      <c r="DU126" s="913"/>
      <c r="DV126" s="914">
        <v>0</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3158131</v>
      </c>
      <c r="AB128" s="1033"/>
      <c r="AC128" s="1033"/>
      <c r="AD128" s="1033"/>
      <c r="AE128" s="1034"/>
      <c r="AF128" s="1035">
        <v>3326702</v>
      </c>
      <c r="AG128" s="1033"/>
      <c r="AH128" s="1033"/>
      <c r="AI128" s="1033"/>
      <c r="AJ128" s="1034"/>
      <c r="AK128" s="1035">
        <v>3029584</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v>10840</v>
      </c>
      <c r="DH128" s="1025"/>
      <c r="DI128" s="1025"/>
      <c r="DJ128" s="1025"/>
      <c r="DK128" s="1025"/>
      <c r="DL128" s="1025">
        <v>12488</v>
      </c>
      <c r="DM128" s="1025"/>
      <c r="DN128" s="1025"/>
      <c r="DO128" s="1025"/>
      <c r="DP128" s="1025"/>
      <c r="DQ128" s="1025">
        <v>15472</v>
      </c>
      <c r="DR128" s="1025"/>
      <c r="DS128" s="1025"/>
      <c r="DT128" s="1025"/>
      <c r="DU128" s="1025"/>
      <c r="DV128" s="1026">
        <v>0</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94453318</v>
      </c>
      <c r="AB129" s="946"/>
      <c r="AC129" s="946"/>
      <c r="AD129" s="946"/>
      <c r="AE129" s="947"/>
      <c r="AF129" s="948">
        <v>96941066</v>
      </c>
      <c r="AG129" s="946"/>
      <c r="AH129" s="946"/>
      <c r="AI129" s="946"/>
      <c r="AJ129" s="947"/>
      <c r="AK129" s="948">
        <v>100062310</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4772672</v>
      </c>
      <c r="AB130" s="946"/>
      <c r="AC130" s="946"/>
      <c r="AD130" s="946"/>
      <c r="AE130" s="947"/>
      <c r="AF130" s="948">
        <v>4383123</v>
      </c>
      <c r="AG130" s="946"/>
      <c r="AH130" s="946"/>
      <c r="AI130" s="946"/>
      <c r="AJ130" s="947"/>
      <c r="AK130" s="948">
        <v>4037865</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2.6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89680646</v>
      </c>
      <c r="AB131" s="973"/>
      <c r="AC131" s="973"/>
      <c r="AD131" s="973"/>
      <c r="AE131" s="974"/>
      <c r="AF131" s="972">
        <v>92557943</v>
      </c>
      <c r="AG131" s="973"/>
      <c r="AH131" s="973"/>
      <c r="AI131" s="973"/>
      <c r="AJ131" s="974"/>
      <c r="AK131" s="972">
        <v>96024445</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1.8593409780000001</v>
      </c>
      <c r="AB132" s="1084"/>
      <c r="AC132" s="1084"/>
      <c r="AD132" s="1084"/>
      <c r="AE132" s="1085"/>
      <c r="AF132" s="1086">
        <v>3.0795066389999999</v>
      </c>
      <c r="AG132" s="1084"/>
      <c r="AH132" s="1084"/>
      <c r="AI132" s="1084"/>
      <c r="AJ132" s="1085"/>
      <c r="AK132" s="1086">
        <v>2.8619962339999998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1.7</v>
      </c>
      <c r="AB133" s="1067"/>
      <c r="AC133" s="1067"/>
      <c r="AD133" s="1067"/>
      <c r="AE133" s="1068"/>
      <c r="AF133" s="1066">
        <v>2.1</v>
      </c>
      <c r="AG133" s="1067"/>
      <c r="AH133" s="1067"/>
      <c r="AI133" s="1067"/>
      <c r="AJ133" s="1068"/>
      <c r="AK133" s="1066">
        <v>2.6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LtLaGA7CTiqivHRZmmtzcsvRvrF1DxMfvYrWFV/L+UKKhqE2HsD+JGMebl+LkWmq/lWuc903dmD47dTr3szfw==" saltValue="FZk5KN+A34YFV9pjEo3t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hSVI75UmBSuzWVbpmzfdZusC0o+sOq7OKt/v+ClFIn1K++4SbWiZ2PKFseZ/A8UVsjSWicj0sxxDFKAkQIt4w==" saltValue="efvd1va91ipd2CORYfM3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5LN9O11N63z8vtivHdhobprInThc/VJnTssIXACf5NXTwV4fWdx67cRq9RWAsKvi5tdWD1662hamnbXzubdHQ==" saltValue="q0v6gnYvkNvUXPt8nxXNS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32189522</v>
      </c>
      <c r="AP9" s="262">
        <v>65066</v>
      </c>
      <c r="AQ9" s="263">
        <v>66742</v>
      </c>
      <c r="AR9" s="264">
        <v>-2.5</v>
      </c>
    </row>
    <row r="10" spans="1:46" ht="13.5" customHeight="1" x14ac:dyDescent="0.15">
      <c r="A10" s="247"/>
      <c r="AK10" s="1103" t="s">
        <v>482</v>
      </c>
      <c r="AL10" s="1104"/>
      <c r="AM10" s="1104"/>
      <c r="AN10" s="1105"/>
      <c r="AO10" s="265">
        <v>1957</v>
      </c>
      <c r="AP10" s="265">
        <v>4</v>
      </c>
      <c r="AQ10" s="266">
        <v>1287</v>
      </c>
      <c r="AR10" s="267">
        <v>-99.7</v>
      </c>
    </row>
    <row r="11" spans="1:46" ht="13.5" customHeight="1" x14ac:dyDescent="0.15">
      <c r="A11" s="247"/>
      <c r="AK11" s="1103" t="s">
        <v>483</v>
      </c>
      <c r="AL11" s="1104"/>
      <c r="AM11" s="1104"/>
      <c r="AN11" s="1105"/>
      <c r="AO11" s="265">
        <v>110983</v>
      </c>
      <c r="AP11" s="265">
        <v>224</v>
      </c>
      <c r="AQ11" s="266">
        <v>1074</v>
      </c>
      <c r="AR11" s="267">
        <v>-79.099999999999994</v>
      </c>
    </row>
    <row r="12" spans="1:46" ht="13.5" customHeight="1" x14ac:dyDescent="0.15">
      <c r="A12" s="247"/>
      <c r="AK12" s="1103" t="s">
        <v>484</v>
      </c>
      <c r="AL12" s="1104"/>
      <c r="AM12" s="1104"/>
      <c r="AN12" s="1105"/>
      <c r="AO12" s="265" t="s">
        <v>485</v>
      </c>
      <c r="AP12" s="265" t="s">
        <v>485</v>
      </c>
      <c r="AQ12" s="266">
        <v>41</v>
      </c>
      <c r="AR12" s="267" t="s">
        <v>485</v>
      </c>
    </row>
    <row r="13" spans="1:46" ht="13.5" customHeight="1" x14ac:dyDescent="0.15">
      <c r="A13" s="247"/>
      <c r="AK13" s="1103" t="s">
        <v>486</v>
      </c>
      <c r="AL13" s="1104"/>
      <c r="AM13" s="1104"/>
      <c r="AN13" s="1105"/>
      <c r="AO13" s="265">
        <v>906610</v>
      </c>
      <c r="AP13" s="265">
        <v>1833</v>
      </c>
      <c r="AQ13" s="266">
        <v>2303</v>
      </c>
      <c r="AR13" s="267">
        <v>-20.399999999999999</v>
      </c>
    </row>
    <row r="14" spans="1:46" ht="13.5" customHeight="1" x14ac:dyDescent="0.15">
      <c r="A14" s="247"/>
      <c r="AK14" s="1103" t="s">
        <v>487</v>
      </c>
      <c r="AL14" s="1104"/>
      <c r="AM14" s="1104"/>
      <c r="AN14" s="1105"/>
      <c r="AO14" s="265">
        <v>1174208</v>
      </c>
      <c r="AP14" s="265">
        <v>2373</v>
      </c>
      <c r="AQ14" s="266">
        <v>1496</v>
      </c>
      <c r="AR14" s="267">
        <v>58.6</v>
      </c>
    </row>
    <row r="15" spans="1:46" ht="13.5" customHeight="1" x14ac:dyDescent="0.15">
      <c r="A15" s="247"/>
      <c r="AK15" s="1106" t="s">
        <v>488</v>
      </c>
      <c r="AL15" s="1107"/>
      <c r="AM15" s="1107"/>
      <c r="AN15" s="1108"/>
      <c r="AO15" s="265">
        <v>-2015969</v>
      </c>
      <c r="AP15" s="265">
        <v>-4075</v>
      </c>
      <c r="AQ15" s="266">
        <v>-3858</v>
      </c>
      <c r="AR15" s="267">
        <v>5.6</v>
      </c>
    </row>
    <row r="16" spans="1:46" x14ac:dyDescent="0.15">
      <c r="A16" s="247"/>
      <c r="AK16" s="1106" t="s">
        <v>177</v>
      </c>
      <c r="AL16" s="1107"/>
      <c r="AM16" s="1107"/>
      <c r="AN16" s="1108"/>
      <c r="AO16" s="265">
        <v>32367311</v>
      </c>
      <c r="AP16" s="265">
        <v>65426</v>
      </c>
      <c r="AQ16" s="266">
        <v>69084</v>
      </c>
      <c r="AR16" s="267">
        <v>-5.3</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5.97</v>
      </c>
      <c r="AP21" s="278">
        <v>6.14</v>
      </c>
      <c r="AQ21" s="279">
        <v>-0.17</v>
      </c>
      <c r="AS21" s="280"/>
      <c r="AT21" s="276"/>
    </row>
    <row r="22" spans="1:46" s="248" customFormat="1" x14ac:dyDescent="0.15">
      <c r="A22" s="276"/>
      <c r="AK22" s="1109" t="s">
        <v>494</v>
      </c>
      <c r="AL22" s="1110"/>
      <c r="AM22" s="1110"/>
      <c r="AN22" s="1111"/>
      <c r="AO22" s="281">
        <v>101.1</v>
      </c>
      <c r="AP22" s="282">
        <v>99.7</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8024245</v>
      </c>
      <c r="AP32" s="291">
        <v>16220</v>
      </c>
      <c r="AQ32" s="292">
        <v>26372</v>
      </c>
      <c r="AR32" s="293">
        <v>-38.5</v>
      </c>
    </row>
    <row r="33" spans="1:46" ht="13.5" customHeight="1" x14ac:dyDescent="0.15">
      <c r="A33" s="247"/>
      <c r="AK33" s="1117" t="s">
        <v>499</v>
      </c>
      <c r="AL33" s="1118"/>
      <c r="AM33" s="1118"/>
      <c r="AN33" s="1119"/>
      <c r="AO33" s="291" t="s">
        <v>485</v>
      </c>
      <c r="AP33" s="291" t="s">
        <v>485</v>
      </c>
      <c r="AQ33" s="292">
        <v>3</v>
      </c>
      <c r="AR33" s="293" t="s">
        <v>485</v>
      </c>
    </row>
    <row r="34" spans="1:46" ht="27" customHeight="1" x14ac:dyDescent="0.15">
      <c r="A34" s="247"/>
      <c r="AK34" s="1117" t="s">
        <v>500</v>
      </c>
      <c r="AL34" s="1118"/>
      <c r="AM34" s="1118"/>
      <c r="AN34" s="1119"/>
      <c r="AO34" s="291" t="s">
        <v>485</v>
      </c>
      <c r="AP34" s="291" t="s">
        <v>485</v>
      </c>
      <c r="AQ34" s="292">
        <v>27</v>
      </c>
      <c r="AR34" s="293" t="s">
        <v>485</v>
      </c>
    </row>
    <row r="35" spans="1:46" ht="27" customHeight="1" x14ac:dyDescent="0.15">
      <c r="A35" s="247"/>
      <c r="AK35" s="1117" t="s">
        <v>501</v>
      </c>
      <c r="AL35" s="1118"/>
      <c r="AM35" s="1118"/>
      <c r="AN35" s="1119"/>
      <c r="AO35" s="291">
        <v>1078045</v>
      </c>
      <c r="AP35" s="291">
        <v>2179</v>
      </c>
      <c r="AQ35" s="292">
        <v>5235</v>
      </c>
      <c r="AR35" s="293">
        <v>-58.4</v>
      </c>
    </row>
    <row r="36" spans="1:46" ht="27" customHeight="1" x14ac:dyDescent="0.15">
      <c r="A36" s="247"/>
      <c r="AK36" s="1117" t="s">
        <v>502</v>
      </c>
      <c r="AL36" s="1118"/>
      <c r="AM36" s="1118"/>
      <c r="AN36" s="1119"/>
      <c r="AO36" s="291" t="s">
        <v>485</v>
      </c>
      <c r="AP36" s="291" t="s">
        <v>485</v>
      </c>
      <c r="AQ36" s="292">
        <v>476</v>
      </c>
      <c r="AR36" s="293" t="s">
        <v>485</v>
      </c>
    </row>
    <row r="37" spans="1:46" ht="13.5" customHeight="1" x14ac:dyDescent="0.15">
      <c r="A37" s="247"/>
      <c r="AK37" s="1117" t="s">
        <v>503</v>
      </c>
      <c r="AL37" s="1118"/>
      <c r="AM37" s="1118"/>
      <c r="AN37" s="1119"/>
      <c r="AO37" s="291">
        <v>713375</v>
      </c>
      <c r="AP37" s="291">
        <v>1442</v>
      </c>
      <c r="AQ37" s="292">
        <v>969</v>
      </c>
      <c r="AR37" s="293">
        <v>48.8</v>
      </c>
    </row>
    <row r="38" spans="1:46" ht="27" customHeight="1" x14ac:dyDescent="0.15">
      <c r="A38" s="247"/>
      <c r="AK38" s="1120" t="s">
        <v>504</v>
      </c>
      <c r="AL38" s="1121"/>
      <c r="AM38" s="1121"/>
      <c r="AN38" s="1122"/>
      <c r="AO38" s="294" t="s">
        <v>485</v>
      </c>
      <c r="AP38" s="294" t="s">
        <v>485</v>
      </c>
      <c r="AQ38" s="295" t="s">
        <v>485</v>
      </c>
      <c r="AR38" s="283" t="s">
        <v>485</v>
      </c>
      <c r="AS38" s="290"/>
    </row>
    <row r="39" spans="1:46" x14ac:dyDescent="0.15">
      <c r="A39" s="247"/>
      <c r="AK39" s="1120" t="s">
        <v>505</v>
      </c>
      <c r="AL39" s="1121"/>
      <c r="AM39" s="1121"/>
      <c r="AN39" s="1122"/>
      <c r="AO39" s="291">
        <v>-3029584</v>
      </c>
      <c r="AP39" s="291">
        <v>-6124</v>
      </c>
      <c r="AQ39" s="292">
        <v>-7307</v>
      </c>
      <c r="AR39" s="293">
        <v>-16.2</v>
      </c>
      <c r="AS39" s="290"/>
    </row>
    <row r="40" spans="1:46" ht="27" customHeight="1" x14ac:dyDescent="0.15">
      <c r="A40" s="247"/>
      <c r="AK40" s="1117" t="s">
        <v>506</v>
      </c>
      <c r="AL40" s="1118"/>
      <c r="AM40" s="1118"/>
      <c r="AN40" s="1119"/>
      <c r="AO40" s="291">
        <v>-4037865</v>
      </c>
      <c r="AP40" s="291">
        <v>-8162</v>
      </c>
      <c r="AQ40" s="292">
        <v>-17667</v>
      </c>
      <c r="AR40" s="293">
        <v>-53.8</v>
      </c>
      <c r="AS40" s="290"/>
    </row>
    <row r="41" spans="1:46" x14ac:dyDescent="0.15">
      <c r="A41" s="247"/>
      <c r="AK41" s="1123" t="s">
        <v>287</v>
      </c>
      <c r="AL41" s="1124"/>
      <c r="AM41" s="1124"/>
      <c r="AN41" s="1125"/>
      <c r="AO41" s="291">
        <v>2748216</v>
      </c>
      <c r="AP41" s="291">
        <v>5555</v>
      </c>
      <c r="AQ41" s="292">
        <v>8108</v>
      </c>
      <c r="AR41" s="293">
        <v>-31.5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20444265</v>
      </c>
      <c r="AN51" s="313">
        <v>41573</v>
      </c>
      <c r="AO51" s="314">
        <v>17.8</v>
      </c>
      <c r="AP51" s="315">
        <v>39221</v>
      </c>
      <c r="AQ51" s="316">
        <v>4.2</v>
      </c>
      <c r="AR51" s="317">
        <v>13.6</v>
      </c>
    </row>
    <row r="52" spans="1:44" x14ac:dyDescent="0.15">
      <c r="A52" s="247"/>
      <c r="AK52" s="318"/>
      <c r="AL52" s="319" t="s">
        <v>516</v>
      </c>
      <c r="AM52" s="320">
        <v>17914263</v>
      </c>
      <c r="AN52" s="321">
        <v>36429</v>
      </c>
      <c r="AO52" s="322">
        <v>18.2</v>
      </c>
      <c r="AP52" s="323">
        <v>24821</v>
      </c>
      <c r="AQ52" s="324">
        <v>-0.5</v>
      </c>
      <c r="AR52" s="325">
        <v>18.7</v>
      </c>
    </row>
    <row r="53" spans="1:44" x14ac:dyDescent="0.15">
      <c r="A53" s="247"/>
      <c r="AK53" s="303" t="s">
        <v>517</v>
      </c>
      <c r="AL53" s="304"/>
      <c r="AM53" s="312">
        <v>14476121</v>
      </c>
      <c r="AN53" s="313">
        <v>29492</v>
      </c>
      <c r="AO53" s="314">
        <v>-29.1</v>
      </c>
      <c r="AP53" s="315">
        <v>38566</v>
      </c>
      <c r="AQ53" s="316">
        <v>-1.7</v>
      </c>
      <c r="AR53" s="317">
        <v>-27.4</v>
      </c>
    </row>
    <row r="54" spans="1:44" x14ac:dyDescent="0.15">
      <c r="A54" s="247"/>
      <c r="AK54" s="318"/>
      <c r="AL54" s="319" t="s">
        <v>516</v>
      </c>
      <c r="AM54" s="320">
        <v>12595565</v>
      </c>
      <c r="AN54" s="321">
        <v>25661</v>
      </c>
      <c r="AO54" s="322">
        <v>-29.6</v>
      </c>
      <c r="AP54" s="323">
        <v>24059</v>
      </c>
      <c r="AQ54" s="324">
        <v>-3.1</v>
      </c>
      <c r="AR54" s="325">
        <v>-26.5</v>
      </c>
    </row>
    <row r="55" spans="1:44" x14ac:dyDescent="0.15">
      <c r="A55" s="247"/>
      <c r="AK55" s="303" t="s">
        <v>518</v>
      </c>
      <c r="AL55" s="304"/>
      <c r="AM55" s="312">
        <v>9464471</v>
      </c>
      <c r="AN55" s="313">
        <v>19253</v>
      </c>
      <c r="AO55" s="314">
        <v>-34.700000000000003</v>
      </c>
      <c r="AP55" s="315">
        <v>35156</v>
      </c>
      <c r="AQ55" s="316">
        <v>-8.8000000000000007</v>
      </c>
      <c r="AR55" s="317">
        <v>-25.9</v>
      </c>
    </row>
    <row r="56" spans="1:44" x14ac:dyDescent="0.15">
      <c r="A56" s="247"/>
      <c r="AK56" s="318"/>
      <c r="AL56" s="319" t="s">
        <v>516</v>
      </c>
      <c r="AM56" s="320">
        <v>8047687</v>
      </c>
      <c r="AN56" s="321">
        <v>16371</v>
      </c>
      <c r="AO56" s="322">
        <v>-36.200000000000003</v>
      </c>
      <c r="AP56" s="323">
        <v>22430</v>
      </c>
      <c r="AQ56" s="324">
        <v>-6.8</v>
      </c>
      <c r="AR56" s="325">
        <v>-29.4</v>
      </c>
    </row>
    <row r="57" spans="1:44" x14ac:dyDescent="0.15">
      <c r="A57" s="247"/>
      <c r="AK57" s="303" t="s">
        <v>519</v>
      </c>
      <c r="AL57" s="304"/>
      <c r="AM57" s="312">
        <v>9219286</v>
      </c>
      <c r="AN57" s="313">
        <v>18704</v>
      </c>
      <c r="AO57" s="314">
        <v>-2.9</v>
      </c>
      <c r="AP57" s="315">
        <v>37029</v>
      </c>
      <c r="AQ57" s="316">
        <v>5.3</v>
      </c>
      <c r="AR57" s="317">
        <v>-8.1999999999999993</v>
      </c>
    </row>
    <row r="58" spans="1:44" x14ac:dyDescent="0.15">
      <c r="A58" s="247"/>
      <c r="AK58" s="318"/>
      <c r="AL58" s="319" t="s">
        <v>516</v>
      </c>
      <c r="AM58" s="320">
        <v>7823484</v>
      </c>
      <c r="AN58" s="321">
        <v>15873</v>
      </c>
      <c r="AO58" s="322">
        <v>-3</v>
      </c>
      <c r="AP58" s="323">
        <v>23232</v>
      </c>
      <c r="AQ58" s="324">
        <v>3.6</v>
      </c>
      <c r="AR58" s="325">
        <v>-6.6</v>
      </c>
    </row>
    <row r="59" spans="1:44" x14ac:dyDescent="0.15">
      <c r="A59" s="247"/>
      <c r="AK59" s="303" t="s">
        <v>520</v>
      </c>
      <c r="AL59" s="304"/>
      <c r="AM59" s="312">
        <v>14043635</v>
      </c>
      <c r="AN59" s="313">
        <v>28387</v>
      </c>
      <c r="AO59" s="314">
        <v>51.8</v>
      </c>
      <c r="AP59" s="315">
        <v>44805</v>
      </c>
      <c r="AQ59" s="316">
        <v>21</v>
      </c>
      <c r="AR59" s="317">
        <v>30.8</v>
      </c>
    </row>
    <row r="60" spans="1:44" x14ac:dyDescent="0.15">
      <c r="A60" s="247"/>
      <c r="AK60" s="318"/>
      <c r="AL60" s="319" t="s">
        <v>516</v>
      </c>
      <c r="AM60" s="320">
        <v>11936837</v>
      </c>
      <c r="AN60" s="321">
        <v>24128</v>
      </c>
      <c r="AO60" s="322">
        <v>52</v>
      </c>
      <c r="AP60" s="323">
        <v>29857</v>
      </c>
      <c r="AQ60" s="324">
        <v>28.5</v>
      </c>
      <c r="AR60" s="325">
        <v>23.5</v>
      </c>
    </row>
    <row r="61" spans="1:44" x14ac:dyDescent="0.15">
      <c r="A61" s="247"/>
      <c r="AK61" s="303" t="s">
        <v>521</v>
      </c>
      <c r="AL61" s="326"/>
      <c r="AM61" s="312">
        <v>13529556</v>
      </c>
      <c r="AN61" s="313">
        <v>27482</v>
      </c>
      <c r="AO61" s="314">
        <v>0.6</v>
      </c>
      <c r="AP61" s="315">
        <v>38955</v>
      </c>
      <c r="AQ61" s="327">
        <v>4</v>
      </c>
      <c r="AR61" s="317">
        <v>-3.4</v>
      </c>
    </row>
    <row r="62" spans="1:44" x14ac:dyDescent="0.15">
      <c r="A62" s="247"/>
      <c r="AK62" s="318"/>
      <c r="AL62" s="319" t="s">
        <v>516</v>
      </c>
      <c r="AM62" s="320">
        <v>11663567</v>
      </c>
      <c r="AN62" s="321">
        <v>23692</v>
      </c>
      <c r="AO62" s="322">
        <v>0.3</v>
      </c>
      <c r="AP62" s="323">
        <v>24880</v>
      </c>
      <c r="AQ62" s="324">
        <v>4.3</v>
      </c>
      <c r="AR62" s="325">
        <v>-4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MKZdAglp7RSYEVe9CRVeYGDKfxlatb3FiuKRXtHc7C7IXIRUVQ+ZgugUcFnpJOAsSSPp1lPZ8gurT9KjZpt8Q==" saltValue="BzjUbv21/pzrePS+jDga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XvX+65yZpnLvq4zP6mO1fOzemo80dtrRMl+dbPEDKd82an99+U8VjRjkXzqaAznRLGYFvH2zZBQ2pmzloRi2UQ==" saltValue="Sk7LIxQXBCCInxKGgsSeP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u4IT7jzbkXy1wnaOskpYjIWfKpce97hBfSKeY3z8b40YFLB/atJ93DTiwFCz+UxqUoxFmh15uUsPw8kTLKlRYg==" saltValue="nPoMnxFRBAN2+LyrW67t0Q=="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25.98</v>
      </c>
      <c r="G47" s="12">
        <v>29.25</v>
      </c>
      <c r="H47" s="12">
        <v>30.33</v>
      </c>
      <c r="I47" s="12">
        <v>31.84</v>
      </c>
      <c r="J47" s="13">
        <v>32.96</v>
      </c>
    </row>
    <row r="48" spans="2:10" ht="57.75" customHeight="1" x14ac:dyDescent="0.15">
      <c r="B48" s="14"/>
      <c r="C48" s="1128" t="s">
        <v>4</v>
      </c>
      <c r="D48" s="1128"/>
      <c r="E48" s="1129"/>
      <c r="F48" s="15">
        <v>4.18</v>
      </c>
      <c r="G48" s="16">
        <v>5.48</v>
      </c>
      <c r="H48" s="16">
        <v>4.4800000000000004</v>
      </c>
      <c r="I48" s="16">
        <v>4.25</v>
      </c>
      <c r="J48" s="17">
        <v>4.0199999999999996</v>
      </c>
    </row>
    <row r="49" spans="2:10" ht="57.75" customHeight="1" thickBot="1" x14ac:dyDescent="0.2">
      <c r="B49" s="18"/>
      <c r="C49" s="1130" t="s">
        <v>5</v>
      </c>
      <c r="D49" s="1130"/>
      <c r="E49" s="1131"/>
      <c r="F49" s="19">
        <v>1.1100000000000001</v>
      </c>
      <c r="G49" s="20">
        <v>1.21</v>
      </c>
      <c r="H49" s="20" t="s">
        <v>528</v>
      </c>
      <c r="I49" s="20" t="s">
        <v>529</v>
      </c>
      <c r="J49" s="21" t="s">
        <v>530</v>
      </c>
    </row>
    <row r="50" spans="2:10" x14ac:dyDescent="0.15"/>
  </sheetData>
  <sheetProtection algorithmName="SHA-512" hashValue="q5Psw/6MDhhCCnu+IwxYLmMsZRay4C57B6VZlQwigZIURplC+SM+5egvXCSP+hiunQ+qik9mLFotEWCsBMIhdg==" saltValue="9X+kaTSGeI2DK611z4jBi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2026-03-11T23:51:18Z</cp:lastPrinted>
  <dcterms:created xsi:type="dcterms:W3CDTF">2026-02-23T05:36:57Z</dcterms:created>
  <dcterms:modified xsi:type="dcterms:W3CDTF">2026-03-24T01:02:18Z</dcterms:modified>
  <cp:category/>
</cp:coreProperties>
</file>