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令和08年度\12_脱炭素先行地域\07_要綱関係\01_基本要綱(窓,太陽光,蓄電池,高効率機器)\01_現行要綱（R8.4.1改正）\"/>
    </mc:Choice>
  </mc:AlternateContent>
  <xr:revisionPtr revIDLastSave="0" documentId="13_ncr:1_{69233345-EB60-406B-9E4F-1C6F1FB50F45}" xr6:coauthVersionLast="47" xr6:coauthVersionMax="47" xr10:uidLastSave="{00000000-0000-0000-0000-000000000000}"/>
  <workbookProtection workbookAlgorithmName="SHA-512" workbookHashValue="Mx6eOlzeBcKXY9ULzTBzVf6k0qjYk9P1nLkVxSNHXps8hkDIkgasumG4GVAyLrkMkbaxTZNHLt4kl4omcPYkOw==" workbookSaltValue="Q4+HPP998346CNcSf8s6gg==" workbookSpinCount="100000" lockStructure="1"/>
  <bookViews>
    <workbookView xWindow="28680" yWindow="-120" windowWidth="29040" windowHeight="15720" xr2:uid="{2D938683-12B8-486A-8E8E-56910CEBC9A3}"/>
  </bookViews>
  <sheets>
    <sheet name="基本情報" sheetId="4" r:id="rId1"/>
    <sheet name="空調機" sheetId="5" r:id="rId2"/>
    <sheet name="給湯器" sheetId="6" r:id="rId3"/>
    <sheet name="断熱改修" sheetId="7" r:id="rId4"/>
    <sheet name="記入例" sheetId="8" state="hidden" r:id="rId5"/>
  </sheets>
  <definedNames>
    <definedName name="_xlnm.Print_Area" localSheetId="0">基本情報!$A$1:$C$13</definedName>
    <definedName name="_xlnm.Print_Area" localSheetId="4">記入例!$A$1:$U$57</definedName>
    <definedName name="_xlnm.Print_Area" localSheetId="2">給湯器!$A$1:$W$56</definedName>
    <definedName name="_xlnm.Print_Area" localSheetId="1">空調機!$A$1:$V$56</definedName>
    <definedName name="_xlnm.Print_Area" localSheetId="3">断熱改修!$A$1:$U$56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9" i="5" l="1"/>
  <c r="V9" i="5" s="1"/>
  <c r="U5" i="7"/>
  <c r="R5" i="7"/>
  <c r="T5" i="7" s="1"/>
  <c r="W6" i="6"/>
  <c r="W7" i="6"/>
  <c r="W8" i="6"/>
  <c r="W9" i="6"/>
  <c r="W10" i="6"/>
  <c r="W11" i="6"/>
  <c r="W12" i="6"/>
  <c r="W13" i="6"/>
  <c r="W14" i="6"/>
  <c r="W15" i="6"/>
  <c r="W16" i="6"/>
  <c r="W17" i="6"/>
  <c r="V6" i="5"/>
  <c r="V7" i="5"/>
  <c r="V8" i="5"/>
  <c r="V10" i="5"/>
  <c r="V11" i="5"/>
  <c r="V12" i="5"/>
  <c r="V13" i="5"/>
  <c r="V14" i="5"/>
  <c r="V15" i="5"/>
  <c r="V16" i="5"/>
  <c r="V17" i="5"/>
  <c r="M56" i="6"/>
  <c r="N56" i="6"/>
  <c r="O56" i="6"/>
  <c r="P56" i="6"/>
  <c r="Q56" i="6"/>
  <c r="R56" i="6"/>
  <c r="S56" i="6"/>
  <c r="T56" i="6"/>
  <c r="U56" i="6"/>
  <c r="V6" i="6"/>
  <c r="V7" i="6"/>
  <c r="V8" i="6"/>
  <c r="V9" i="6"/>
  <c r="V10" i="6"/>
  <c r="V11" i="6"/>
  <c r="V12" i="6"/>
  <c r="V13" i="6"/>
  <c r="V14" i="6"/>
  <c r="V15" i="6"/>
  <c r="V16" i="6"/>
  <c r="V17" i="6"/>
  <c r="V5" i="6"/>
  <c r="W5" i="6" s="1"/>
  <c r="U6" i="5"/>
  <c r="U7" i="5"/>
  <c r="U8" i="5"/>
  <c r="U10" i="5"/>
  <c r="U11" i="5"/>
  <c r="U12" i="5"/>
  <c r="U13" i="5"/>
  <c r="U14" i="5"/>
  <c r="U15" i="5"/>
  <c r="U16" i="5"/>
  <c r="U17" i="5"/>
  <c r="L56" i="5"/>
  <c r="M56" i="5"/>
  <c r="N56" i="5"/>
  <c r="O56" i="5"/>
  <c r="P56" i="5"/>
  <c r="Q56" i="5"/>
  <c r="R56" i="5"/>
  <c r="S56" i="5"/>
  <c r="T56" i="5"/>
  <c r="U5" i="5"/>
  <c r="V5" i="5" s="1"/>
  <c r="S57" i="8"/>
  <c r="R57" i="8"/>
  <c r="Q57" i="8"/>
  <c r="P57" i="8"/>
  <c r="O57" i="8"/>
  <c r="N57" i="8"/>
  <c r="M57" i="8"/>
  <c r="L57" i="8"/>
  <c r="K57" i="8"/>
  <c r="J57" i="8"/>
  <c r="I57" i="8"/>
  <c r="U56" i="8"/>
  <c r="T56" i="8"/>
  <c r="U55" i="8"/>
  <c r="T55" i="8"/>
  <c r="U54" i="8"/>
  <c r="T54" i="8"/>
  <c r="U53" i="8"/>
  <c r="T53" i="8"/>
  <c r="U52" i="8"/>
  <c r="T52" i="8"/>
  <c r="U51" i="8"/>
  <c r="T51" i="8"/>
  <c r="U50" i="8"/>
  <c r="T50" i="8"/>
  <c r="U49" i="8"/>
  <c r="T49" i="8"/>
  <c r="U48" i="8"/>
  <c r="T48" i="8"/>
  <c r="U47" i="8"/>
  <c r="T47" i="8"/>
  <c r="U46" i="8"/>
  <c r="T46" i="8"/>
  <c r="U45" i="8"/>
  <c r="T45" i="8"/>
  <c r="U44" i="8"/>
  <c r="T44" i="8"/>
  <c r="U43" i="8"/>
  <c r="T43" i="8"/>
  <c r="U42" i="8"/>
  <c r="T42" i="8"/>
  <c r="U41" i="8"/>
  <c r="T41" i="8"/>
  <c r="U40" i="8"/>
  <c r="T40" i="8"/>
  <c r="U39" i="8"/>
  <c r="T39" i="8"/>
  <c r="U38" i="8"/>
  <c r="T38" i="8"/>
  <c r="U37" i="8"/>
  <c r="T37" i="8"/>
  <c r="U36" i="8"/>
  <c r="T36" i="8"/>
  <c r="U35" i="8"/>
  <c r="T35" i="8"/>
  <c r="U34" i="8"/>
  <c r="T34" i="8"/>
  <c r="U33" i="8"/>
  <c r="T33" i="8"/>
  <c r="U32" i="8"/>
  <c r="T32" i="8"/>
  <c r="U31" i="8"/>
  <c r="T31" i="8"/>
  <c r="U30" i="8"/>
  <c r="T30" i="8"/>
  <c r="U29" i="8"/>
  <c r="T29" i="8"/>
  <c r="U28" i="8"/>
  <c r="T28" i="8"/>
  <c r="U27" i="8"/>
  <c r="T27" i="8"/>
  <c r="U26" i="8"/>
  <c r="T26" i="8"/>
  <c r="U25" i="8"/>
  <c r="T25" i="8"/>
  <c r="U24" i="8"/>
  <c r="T24" i="8"/>
  <c r="U23" i="8"/>
  <c r="T23" i="8"/>
  <c r="U22" i="8"/>
  <c r="T22" i="8"/>
  <c r="U21" i="8"/>
  <c r="T21" i="8"/>
  <c r="U20" i="8"/>
  <c r="T20" i="8"/>
  <c r="U19" i="8"/>
  <c r="T19" i="8"/>
  <c r="U18" i="8"/>
  <c r="T18" i="8"/>
  <c r="U17" i="8"/>
  <c r="T17" i="8"/>
  <c r="U16" i="8"/>
  <c r="T16" i="8"/>
  <c r="U15" i="8"/>
  <c r="T15" i="8"/>
  <c r="U14" i="8"/>
  <c r="T14" i="8"/>
  <c r="U13" i="8"/>
  <c r="T13" i="8"/>
  <c r="U12" i="8"/>
  <c r="T12" i="8"/>
  <c r="U11" i="8"/>
  <c r="T11" i="8"/>
  <c r="U10" i="8"/>
  <c r="T10" i="8"/>
  <c r="U9" i="8"/>
  <c r="T9" i="8"/>
  <c r="U8" i="8"/>
  <c r="T8" i="8"/>
  <c r="U7" i="8"/>
  <c r="T7" i="8"/>
  <c r="S56" i="7"/>
  <c r="V56" i="6" l="1"/>
  <c r="T57" i="8"/>
  <c r="U57" i="8"/>
  <c r="U6" i="7"/>
  <c r="T37" i="7"/>
  <c r="U46" i="5"/>
  <c r="V49" i="6"/>
  <c r="U19" i="5"/>
  <c r="R7" i="7"/>
  <c r="T7" i="7" s="1"/>
  <c r="R8" i="7"/>
  <c r="T8" i="7" s="1"/>
  <c r="R9" i="7"/>
  <c r="T9" i="7" s="1"/>
  <c r="R10" i="7"/>
  <c r="T10" i="7" s="1"/>
  <c r="R11" i="7"/>
  <c r="T11" i="7" s="1"/>
  <c r="R12" i="7"/>
  <c r="T12" i="7" s="1"/>
  <c r="R13" i="7"/>
  <c r="T13" i="7" s="1"/>
  <c r="R14" i="7"/>
  <c r="T14" i="7" s="1"/>
  <c r="R15" i="7"/>
  <c r="T15" i="7" s="1"/>
  <c r="R16" i="7"/>
  <c r="T16" i="7" s="1"/>
  <c r="R17" i="7"/>
  <c r="T17" i="7" s="1"/>
  <c r="R18" i="7"/>
  <c r="T18" i="7" s="1"/>
  <c r="R19" i="7"/>
  <c r="T19" i="7" s="1"/>
  <c r="R20" i="7"/>
  <c r="T20" i="7" s="1"/>
  <c r="R21" i="7"/>
  <c r="T21" i="7" s="1"/>
  <c r="R22" i="7"/>
  <c r="T22" i="7" s="1"/>
  <c r="R23" i="7"/>
  <c r="T23" i="7" s="1"/>
  <c r="R24" i="7"/>
  <c r="T24" i="7" s="1"/>
  <c r="R25" i="7"/>
  <c r="T25" i="7" s="1"/>
  <c r="R26" i="7"/>
  <c r="T26" i="7" s="1"/>
  <c r="R27" i="7"/>
  <c r="T27" i="7" s="1"/>
  <c r="R28" i="7"/>
  <c r="T28" i="7" s="1"/>
  <c r="R29" i="7"/>
  <c r="T29" i="7" s="1"/>
  <c r="R30" i="7"/>
  <c r="T30" i="7" s="1"/>
  <c r="R31" i="7"/>
  <c r="T31" i="7" s="1"/>
  <c r="R32" i="7"/>
  <c r="T32" i="7" s="1"/>
  <c r="R33" i="7"/>
  <c r="T33" i="7" s="1"/>
  <c r="R34" i="7"/>
  <c r="T34" i="7" s="1"/>
  <c r="R35" i="7"/>
  <c r="T35" i="7" s="1"/>
  <c r="R36" i="7"/>
  <c r="T36" i="7" s="1"/>
  <c r="R37" i="7"/>
  <c r="R38" i="7"/>
  <c r="T38" i="7" s="1"/>
  <c r="R39" i="7"/>
  <c r="T39" i="7" s="1"/>
  <c r="R40" i="7"/>
  <c r="T40" i="7" s="1"/>
  <c r="R41" i="7"/>
  <c r="T41" i="7" s="1"/>
  <c r="R42" i="7"/>
  <c r="T42" i="7" s="1"/>
  <c r="R43" i="7"/>
  <c r="T43" i="7" s="1"/>
  <c r="R44" i="7"/>
  <c r="T44" i="7" s="1"/>
  <c r="R45" i="7"/>
  <c r="T45" i="7" s="1"/>
  <c r="R46" i="7"/>
  <c r="T46" i="7" s="1"/>
  <c r="R47" i="7"/>
  <c r="T47" i="7" s="1"/>
  <c r="R48" i="7"/>
  <c r="T48" i="7" s="1"/>
  <c r="R49" i="7"/>
  <c r="T49" i="7" s="1"/>
  <c r="R50" i="7"/>
  <c r="T50" i="7" s="1"/>
  <c r="R51" i="7"/>
  <c r="T51" i="7" s="1"/>
  <c r="R52" i="7"/>
  <c r="T52" i="7" s="1"/>
  <c r="R53" i="7"/>
  <c r="T53" i="7" s="1"/>
  <c r="R54" i="7"/>
  <c r="T54" i="7" s="1"/>
  <c r="R55" i="7"/>
  <c r="T55" i="7" s="1"/>
  <c r="R6" i="7"/>
  <c r="T6" i="7" s="1"/>
  <c r="V18" i="6"/>
  <c r="V19" i="6"/>
  <c r="V20" i="6"/>
  <c r="V21" i="6"/>
  <c r="V22" i="6"/>
  <c r="V23" i="6"/>
  <c r="V24" i="6"/>
  <c r="V25" i="6"/>
  <c r="V26" i="6"/>
  <c r="V27" i="6"/>
  <c r="V28" i="6"/>
  <c r="V29" i="6"/>
  <c r="V30" i="6"/>
  <c r="V31" i="6"/>
  <c r="V32" i="6"/>
  <c r="V33" i="6"/>
  <c r="V34" i="6"/>
  <c r="V35" i="6"/>
  <c r="V36" i="6"/>
  <c r="V37" i="6"/>
  <c r="V38" i="6"/>
  <c r="V39" i="6"/>
  <c r="V40" i="6"/>
  <c r="V41" i="6"/>
  <c r="V42" i="6"/>
  <c r="V43" i="6"/>
  <c r="V44" i="6"/>
  <c r="V45" i="6"/>
  <c r="V46" i="6"/>
  <c r="V47" i="6"/>
  <c r="V48" i="6"/>
  <c r="V50" i="6"/>
  <c r="V51" i="6"/>
  <c r="V52" i="6"/>
  <c r="V53" i="6"/>
  <c r="V54" i="6"/>
  <c r="V55" i="6"/>
  <c r="U18" i="5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U33" i="5"/>
  <c r="U34" i="5"/>
  <c r="U35" i="5"/>
  <c r="U36" i="5"/>
  <c r="U37" i="5"/>
  <c r="U38" i="5"/>
  <c r="U39" i="5"/>
  <c r="U40" i="5"/>
  <c r="U41" i="5"/>
  <c r="U42" i="5"/>
  <c r="U43" i="5"/>
  <c r="U44" i="5"/>
  <c r="U45" i="5"/>
  <c r="U47" i="5"/>
  <c r="U48" i="5"/>
  <c r="U49" i="5"/>
  <c r="U50" i="5"/>
  <c r="U51" i="5"/>
  <c r="U52" i="5"/>
  <c r="U53" i="5"/>
  <c r="U54" i="5"/>
  <c r="U55" i="5"/>
  <c r="Q56" i="7"/>
  <c r="P56" i="7"/>
  <c r="O56" i="7"/>
  <c r="N56" i="7"/>
  <c r="M56" i="7"/>
  <c r="L56" i="7"/>
  <c r="K56" i="7"/>
  <c r="J56" i="7"/>
  <c r="I56" i="7"/>
  <c r="H56" i="7"/>
  <c r="G56" i="7"/>
  <c r="L56" i="6"/>
  <c r="K56" i="6"/>
  <c r="J56" i="6"/>
  <c r="K56" i="5"/>
  <c r="J56" i="5"/>
  <c r="I56" i="5"/>
  <c r="U7" i="7"/>
  <c r="U8" i="7"/>
  <c r="U9" i="7"/>
  <c r="U10" i="7"/>
  <c r="U11" i="7"/>
  <c r="U12" i="7"/>
  <c r="U13" i="7"/>
  <c r="U14" i="7"/>
  <c r="U15" i="7"/>
  <c r="U16" i="7"/>
  <c r="U17" i="7"/>
  <c r="U18" i="7"/>
  <c r="U19" i="7"/>
  <c r="U20" i="7"/>
  <c r="U21" i="7"/>
  <c r="U22" i="7"/>
  <c r="U23" i="7"/>
  <c r="U24" i="7"/>
  <c r="U25" i="7"/>
  <c r="U26" i="7"/>
  <c r="U27" i="7"/>
  <c r="U28" i="7"/>
  <c r="U29" i="7"/>
  <c r="U30" i="7"/>
  <c r="U31" i="7"/>
  <c r="U32" i="7"/>
  <c r="U33" i="7"/>
  <c r="U34" i="7"/>
  <c r="U35" i="7"/>
  <c r="U36" i="7"/>
  <c r="U37" i="7"/>
  <c r="U38" i="7"/>
  <c r="U39" i="7"/>
  <c r="U40" i="7"/>
  <c r="U41" i="7"/>
  <c r="U42" i="7"/>
  <c r="U43" i="7"/>
  <c r="U44" i="7"/>
  <c r="U45" i="7"/>
  <c r="U46" i="7"/>
  <c r="U47" i="7"/>
  <c r="U48" i="7"/>
  <c r="U49" i="7"/>
  <c r="U50" i="7"/>
  <c r="U51" i="7"/>
  <c r="U52" i="7"/>
  <c r="U53" i="7"/>
  <c r="U54" i="7"/>
  <c r="U55" i="7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9" i="5"/>
  <c r="V40" i="5"/>
  <c r="V41" i="5"/>
  <c r="V42" i="5"/>
  <c r="V43" i="5"/>
  <c r="V44" i="5"/>
  <c r="V45" i="5"/>
  <c r="V46" i="5"/>
  <c r="V47" i="5"/>
  <c r="V48" i="5"/>
  <c r="V49" i="5"/>
  <c r="V50" i="5"/>
  <c r="V51" i="5"/>
  <c r="V52" i="5"/>
  <c r="V53" i="5"/>
  <c r="V54" i="5"/>
  <c r="V55" i="5"/>
  <c r="W18" i="6"/>
  <c r="W19" i="6"/>
  <c r="W20" i="6"/>
  <c r="W21" i="6"/>
  <c r="W22" i="6"/>
  <c r="W23" i="6"/>
  <c r="W24" i="6"/>
  <c r="W25" i="6"/>
  <c r="W26" i="6"/>
  <c r="W27" i="6"/>
  <c r="W28" i="6"/>
  <c r="W29" i="6"/>
  <c r="W30" i="6"/>
  <c r="W31" i="6"/>
  <c r="W32" i="6"/>
  <c r="W33" i="6"/>
  <c r="W34" i="6"/>
  <c r="W35" i="6"/>
  <c r="W36" i="6"/>
  <c r="W37" i="6"/>
  <c r="W38" i="6"/>
  <c r="W39" i="6"/>
  <c r="W40" i="6"/>
  <c r="W41" i="6"/>
  <c r="W42" i="6"/>
  <c r="W43" i="6"/>
  <c r="W44" i="6"/>
  <c r="W45" i="6"/>
  <c r="W46" i="6"/>
  <c r="W47" i="6"/>
  <c r="W48" i="6"/>
  <c r="W49" i="6"/>
  <c r="W50" i="6"/>
  <c r="W51" i="6"/>
  <c r="W52" i="6"/>
  <c r="W53" i="6"/>
  <c r="W54" i="6"/>
  <c r="W55" i="6"/>
  <c r="T56" i="7" l="1"/>
  <c r="R56" i="7"/>
  <c r="W56" i="6"/>
  <c r="U56" i="5"/>
  <c r="C12" i="4"/>
  <c r="V56" i="5"/>
  <c r="U56" i="7"/>
  <c r="C11" i="4"/>
  <c r="C10" i="4"/>
  <c r="C1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I6" authorId="0" shapeId="0" xr:uid="{0F685065-EC2C-4C00-865A-129F1F9AE339}">
      <text>
        <r>
          <rPr>
            <sz val="12"/>
            <color indexed="81"/>
            <rFont val="MS P ゴシック"/>
            <family val="3"/>
            <charset val="128"/>
          </rPr>
          <t>設備導入に直接必要な購入費、及びこれに要する運搬費
（例）機器本体代、設備部材など</t>
        </r>
      </text>
    </comment>
    <comment ref="J6" authorId="0" shapeId="0" xr:uid="{34B21BF7-DB8F-4E21-A01B-F496E27D8CF4}">
      <text>
        <r>
          <rPr>
            <sz val="12"/>
            <color indexed="81"/>
            <rFont val="MS P ゴシック"/>
            <family val="3"/>
            <charset val="128"/>
          </rPr>
          <t>設備導入に直接必要な賃金等の人件費
（例）工賃、工事費、取付費用など</t>
        </r>
      </text>
    </comment>
    <comment ref="K6" authorId="0" shapeId="0" xr:uid="{3BB99F53-2B57-423C-98CB-077E4D30C075}">
      <text>
        <r>
          <rPr>
            <sz val="12"/>
            <color indexed="81"/>
            <rFont val="MS P ゴシック"/>
            <family val="3"/>
            <charset val="128"/>
          </rPr>
          <t>設備導入に直接必要な現場経費
（例）機械器具等の運搬費、整地等にようする費用、足場等の仮設費など</t>
        </r>
      </text>
    </comment>
  </commentList>
</comments>
</file>

<file path=xl/sharedStrings.xml><?xml version="1.0" encoding="utf-8"?>
<sst xmlns="http://schemas.openxmlformats.org/spreadsheetml/2006/main" count="162" uniqueCount="75">
  <si>
    <t>基本情報</t>
    <rPh sb="0" eb="2">
      <t>キホン</t>
    </rPh>
    <rPh sb="2" eb="4">
      <t>ジョウホウ</t>
    </rPh>
    <phoneticPr fontId="2"/>
  </si>
  <si>
    <t>補助事業名称</t>
    <rPh sb="0" eb="2">
      <t>ホジョ</t>
    </rPh>
    <rPh sb="2" eb="4">
      <t>ジギョウ</t>
    </rPh>
    <rPh sb="4" eb="6">
      <t>メイショウ</t>
    </rPh>
    <phoneticPr fontId="2"/>
  </si>
  <si>
    <t>脱炭素先行地域づくり事業</t>
    <rPh sb="0" eb="1">
      <t>ダツ</t>
    </rPh>
    <rPh sb="1" eb="3">
      <t>タンソ</t>
    </rPh>
    <rPh sb="3" eb="7">
      <t>センコウチイキ</t>
    </rPh>
    <rPh sb="10" eb="12">
      <t>ジギョウ</t>
    </rPh>
    <phoneticPr fontId="2"/>
  </si>
  <si>
    <t>申請者または代理人</t>
    <rPh sb="0" eb="3">
      <t>シンセイシャ</t>
    </rPh>
    <rPh sb="6" eb="9">
      <t>ダイリニン</t>
    </rPh>
    <phoneticPr fontId="2"/>
  </si>
  <si>
    <t>補助対象者（所有者）</t>
    <rPh sb="0" eb="2">
      <t>ホジョ</t>
    </rPh>
    <rPh sb="2" eb="4">
      <t>タイショウ</t>
    </rPh>
    <rPh sb="4" eb="5">
      <t>シャ</t>
    </rPh>
    <rPh sb="6" eb="9">
      <t>ショユウシャ</t>
    </rPh>
    <phoneticPr fontId="2"/>
  </si>
  <si>
    <t>補助対象事業を実施する住宅の所在地（住居表示）</t>
    <rPh sb="0" eb="2">
      <t>ホジョ</t>
    </rPh>
    <rPh sb="2" eb="4">
      <t>タイショウ</t>
    </rPh>
    <rPh sb="4" eb="6">
      <t>ジギョウ</t>
    </rPh>
    <rPh sb="7" eb="9">
      <t>ジッシ</t>
    </rPh>
    <rPh sb="11" eb="13">
      <t>ジュウタク</t>
    </rPh>
    <rPh sb="14" eb="17">
      <t>ショザイチ</t>
    </rPh>
    <rPh sb="18" eb="20">
      <t>ジュウキョ</t>
    </rPh>
    <rPh sb="20" eb="22">
      <t>ヒョウジ</t>
    </rPh>
    <phoneticPr fontId="2"/>
  </si>
  <si>
    <t>高効率空調機</t>
    <rPh sb="0" eb="3">
      <t>コウコウリツ</t>
    </rPh>
    <rPh sb="3" eb="5">
      <t>クウチョウ</t>
    </rPh>
    <rPh sb="5" eb="6">
      <t>キ</t>
    </rPh>
    <phoneticPr fontId="2"/>
  </si>
  <si>
    <t>番号</t>
    <rPh sb="0" eb="2">
      <t>バンゴウ</t>
    </rPh>
    <phoneticPr fontId="2"/>
  </si>
  <si>
    <t>階数</t>
    <rPh sb="0" eb="2">
      <t>カイスウ</t>
    </rPh>
    <phoneticPr fontId="2"/>
  </si>
  <si>
    <t>部屋番号</t>
    <rPh sb="0" eb="2">
      <t>ヘヤ</t>
    </rPh>
    <rPh sb="2" eb="4">
      <t>バンゴウ</t>
    </rPh>
    <phoneticPr fontId="2"/>
  </si>
  <si>
    <t>付帯工事費</t>
    <rPh sb="0" eb="2">
      <t>フタイ</t>
    </rPh>
    <rPh sb="2" eb="5">
      <t>コウジヒ</t>
    </rPh>
    <phoneticPr fontId="2"/>
  </si>
  <si>
    <t>機械器具費</t>
    <rPh sb="0" eb="2">
      <t>キカイ</t>
    </rPh>
    <rPh sb="2" eb="4">
      <t>キグ</t>
    </rPh>
    <rPh sb="4" eb="5">
      <t>ヒ</t>
    </rPh>
    <phoneticPr fontId="2"/>
  </si>
  <si>
    <t>測量及び試験費</t>
    <rPh sb="0" eb="2">
      <t>ソクリョウ</t>
    </rPh>
    <rPh sb="2" eb="3">
      <t>オヨ</t>
    </rPh>
    <rPh sb="4" eb="6">
      <t>シケン</t>
    </rPh>
    <rPh sb="6" eb="7">
      <t>ヒ</t>
    </rPh>
    <phoneticPr fontId="2"/>
  </si>
  <si>
    <t>設備費</t>
    <rPh sb="0" eb="2">
      <t>セツビ</t>
    </rPh>
    <rPh sb="2" eb="3">
      <t>ヒ</t>
    </rPh>
    <phoneticPr fontId="2"/>
  </si>
  <si>
    <t>業務費</t>
    <rPh sb="0" eb="2">
      <t>ギョウム</t>
    </rPh>
    <rPh sb="2" eb="3">
      <t>ヒ</t>
    </rPh>
    <phoneticPr fontId="2"/>
  </si>
  <si>
    <t>事務費</t>
    <rPh sb="0" eb="2">
      <t>ジム</t>
    </rPh>
    <rPh sb="2" eb="3">
      <t>ヒ</t>
    </rPh>
    <phoneticPr fontId="2"/>
  </si>
  <si>
    <t>交付申請額</t>
    <rPh sb="0" eb="2">
      <t>コウフ</t>
    </rPh>
    <rPh sb="2" eb="4">
      <t>シンセイ</t>
    </rPh>
    <rPh sb="4" eb="5">
      <t>ガク</t>
    </rPh>
    <phoneticPr fontId="2"/>
  </si>
  <si>
    <t>直接工事費</t>
    <rPh sb="0" eb="2">
      <t>チョクセツ</t>
    </rPh>
    <rPh sb="2" eb="5">
      <t>コウジヒ</t>
    </rPh>
    <phoneticPr fontId="2"/>
  </si>
  <si>
    <t>材料費</t>
    <rPh sb="0" eb="3">
      <t>ザイリョウヒ</t>
    </rPh>
    <phoneticPr fontId="2"/>
  </si>
  <si>
    <t>労務費</t>
    <rPh sb="0" eb="3">
      <t>ロウムヒ</t>
    </rPh>
    <phoneticPr fontId="2"/>
  </si>
  <si>
    <t>間接工事費</t>
    <rPh sb="0" eb="2">
      <t>カンセツ</t>
    </rPh>
    <rPh sb="2" eb="5">
      <t>コウジヒ</t>
    </rPh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</si>
  <si>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</si>
  <si>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現場管理費</t>
    <rPh sb="0" eb="2">
      <t>ゲンバ</t>
    </rPh>
    <rPh sb="2" eb="5">
      <t>カンリヒ</t>
    </rPh>
    <phoneticPr fontId="2"/>
  </si>
  <si>
    <t>一般管理費</t>
    <rPh sb="0" eb="2">
      <t>イッパン</t>
    </rPh>
    <rPh sb="2" eb="5">
      <t>カンリヒ</t>
    </rPh>
    <phoneticPr fontId="2"/>
  </si>
  <si>
    <t>補助率</t>
    <rPh sb="0" eb="3">
      <t>ホジョリツ</t>
    </rPh>
    <phoneticPr fontId="2"/>
  </si>
  <si>
    <t>上限額</t>
    <rPh sb="0" eb="2">
      <t>ジョウゲン</t>
    </rPh>
    <rPh sb="2" eb="3">
      <t>ガク</t>
    </rPh>
    <phoneticPr fontId="2"/>
  </si>
  <si>
    <t>高効率給湯器</t>
    <rPh sb="0" eb="3">
      <t>コウコウリツ</t>
    </rPh>
    <rPh sb="3" eb="6">
      <t>キュウトウキ</t>
    </rPh>
    <phoneticPr fontId="2"/>
  </si>
  <si>
    <t>給湯種別</t>
    <rPh sb="0" eb="2">
      <t>キュウトウ</t>
    </rPh>
    <rPh sb="2" eb="4">
      <t>シュベツ</t>
    </rPh>
    <phoneticPr fontId="2"/>
  </si>
  <si>
    <t>交付申請額 合計</t>
    <rPh sb="0" eb="2">
      <t>コウフ</t>
    </rPh>
    <rPh sb="2" eb="4">
      <t>シンセイ</t>
    </rPh>
    <rPh sb="4" eb="5">
      <t>ガク</t>
    </rPh>
    <rPh sb="6" eb="8">
      <t>ゴウケイ</t>
    </rPh>
    <phoneticPr fontId="2"/>
  </si>
  <si>
    <t>エネファーム</t>
    <phoneticPr fontId="2"/>
  </si>
  <si>
    <t>エコキュート</t>
    <phoneticPr fontId="2"/>
  </si>
  <si>
    <t>ハイブリッド</t>
    <phoneticPr fontId="2"/>
  </si>
  <si>
    <t>エコジョーズ・その他</t>
    <rPh sb="9" eb="10">
      <t>タ</t>
    </rPh>
    <phoneticPr fontId="2"/>
  </si>
  <si>
    <t>既存住宅断熱改修</t>
    <rPh sb="0" eb="2">
      <t>キゾン</t>
    </rPh>
    <rPh sb="2" eb="4">
      <t>ジュウタク</t>
    </rPh>
    <rPh sb="4" eb="6">
      <t>ダンネツ</t>
    </rPh>
    <rPh sb="6" eb="8">
      <t>カイシュウ</t>
    </rPh>
    <phoneticPr fontId="2"/>
  </si>
  <si>
    <t>既存断熱改修</t>
    <rPh sb="0" eb="2">
      <t>キゾン</t>
    </rPh>
    <rPh sb="2" eb="4">
      <t>ダンネツ</t>
    </rPh>
    <rPh sb="4" eb="6">
      <t>カイシュウ</t>
    </rPh>
    <phoneticPr fontId="2"/>
  </si>
  <si>
    <t>製品メーカー</t>
    <rPh sb="0" eb="2">
      <t>セイヒン</t>
    </rPh>
    <phoneticPr fontId="2"/>
  </si>
  <si>
    <t>導入設備</t>
    <rPh sb="0" eb="2">
      <t>ドウニュウ</t>
    </rPh>
    <rPh sb="2" eb="4">
      <t>セツビ</t>
    </rPh>
    <phoneticPr fontId="2"/>
  </si>
  <si>
    <t>戸建</t>
    <rPh sb="0" eb="2">
      <t>コダテ</t>
    </rPh>
    <phoneticPr fontId="2"/>
  </si>
  <si>
    <t>集合住宅（窓のみ）</t>
    <rPh sb="0" eb="2">
      <t>シュウゴウ</t>
    </rPh>
    <rPh sb="2" eb="4">
      <t>ジュウタク</t>
    </rPh>
    <rPh sb="5" eb="6">
      <t>マド</t>
    </rPh>
    <phoneticPr fontId="2"/>
  </si>
  <si>
    <t>集合住宅（窓・玄関ドア）</t>
    <rPh sb="0" eb="2">
      <t>シュウゴウ</t>
    </rPh>
    <rPh sb="2" eb="4">
      <t>ジュウタク</t>
    </rPh>
    <rPh sb="5" eb="6">
      <t>マド</t>
    </rPh>
    <rPh sb="7" eb="9">
      <t>ゲンカン</t>
    </rPh>
    <phoneticPr fontId="2"/>
  </si>
  <si>
    <t>建物種類</t>
    <rPh sb="0" eb="2">
      <t>タテモノ</t>
    </rPh>
    <rPh sb="2" eb="4">
      <t>シュルイ</t>
    </rPh>
    <phoneticPr fontId="2"/>
  </si>
  <si>
    <t>（うち、玄関ドアは上限5万）</t>
    <rPh sb="9" eb="11">
      <t>ジョウゲン</t>
    </rPh>
    <rPh sb="12" eb="13">
      <t>マン</t>
    </rPh>
    <phoneticPr fontId="2"/>
  </si>
  <si>
    <t>（旧）品番</t>
    <rPh sb="1" eb="2">
      <t>キュウ</t>
    </rPh>
    <rPh sb="3" eb="5">
      <t>ヒンバン</t>
    </rPh>
    <phoneticPr fontId="2"/>
  </si>
  <si>
    <t>（新）品番</t>
    <rPh sb="1" eb="2">
      <t>シン</t>
    </rPh>
    <rPh sb="3" eb="5">
      <t>ヒンバン</t>
    </rPh>
    <phoneticPr fontId="2"/>
  </si>
  <si>
    <t>エネルギー
比較項目</t>
    <rPh sb="6" eb="8">
      <t>ヒカク</t>
    </rPh>
    <rPh sb="8" eb="10">
      <t>コウモク</t>
    </rPh>
    <phoneticPr fontId="2"/>
  </si>
  <si>
    <t>合計</t>
    <rPh sb="0" eb="2">
      <t>ゴウケイ</t>
    </rPh>
    <phoneticPr fontId="2"/>
  </si>
  <si>
    <t>材料費</t>
    <phoneticPr fontId="2"/>
  </si>
  <si>
    <t>A社</t>
    <rPh sb="1" eb="2">
      <t>シャ</t>
    </rPh>
    <phoneticPr fontId="2"/>
  </si>
  <si>
    <t>B社</t>
    <rPh sb="1" eb="2">
      <t>シャ</t>
    </rPh>
    <phoneticPr fontId="2"/>
  </si>
  <si>
    <t>A-123456</t>
    <phoneticPr fontId="2"/>
  </si>
  <si>
    <t>B-123456</t>
    <phoneticPr fontId="2"/>
  </si>
  <si>
    <t>定格消費電力（W）</t>
  </si>
  <si>
    <t xml:space="preserve"> 記入例</t>
    <rPh sb="1" eb="3">
      <t>キニュウ</t>
    </rPh>
    <rPh sb="3" eb="4">
      <t>レイ</t>
    </rPh>
    <phoneticPr fontId="2"/>
  </si>
  <si>
    <t>B-987654</t>
    <phoneticPr fontId="2"/>
  </si>
  <si>
    <r>
      <t>補助対象経費  　</t>
    </r>
    <r>
      <rPr>
        <b/>
        <sz val="16"/>
        <color rgb="FFFF0000"/>
        <rFont val="Yu Gothic UI"/>
        <family val="3"/>
        <charset val="128"/>
      </rPr>
      <t>※税抜金額</t>
    </r>
    <rPh sb="0" eb="2">
      <t>ホジョ</t>
    </rPh>
    <rPh sb="2" eb="4">
      <t>タイショウ</t>
    </rPh>
    <rPh sb="4" eb="6">
      <t>ケイヒ</t>
    </rPh>
    <rPh sb="10" eb="12">
      <t>ゼイヌキ</t>
    </rPh>
    <rPh sb="12" eb="14">
      <t>キンガク</t>
    </rPh>
    <phoneticPr fontId="2"/>
  </si>
  <si>
    <t>部屋
番号</t>
    <rPh sb="0" eb="2">
      <t>ヘヤ</t>
    </rPh>
    <rPh sb="3" eb="5">
      <t>バンゴウ</t>
    </rPh>
    <phoneticPr fontId="2"/>
  </si>
  <si>
    <t>（旧）
製品メーカー</t>
    <rPh sb="1" eb="2">
      <t>キュウ</t>
    </rPh>
    <rPh sb="4" eb="6">
      <t>セイヒン</t>
    </rPh>
    <phoneticPr fontId="2"/>
  </si>
  <si>
    <t>（新）
製品メーカー</t>
    <rPh sb="1" eb="2">
      <t>シン</t>
    </rPh>
    <rPh sb="4" eb="6">
      <t>セイヒン</t>
    </rPh>
    <phoneticPr fontId="2"/>
  </si>
  <si>
    <t>補助対象経費
合計</t>
    <rPh sb="0" eb="6">
      <t>ホジョタイショウケイヒ</t>
    </rPh>
    <rPh sb="7" eb="9">
      <t>ゴウケイ</t>
    </rPh>
    <phoneticPr fontId="2"/>
  </si>
  <si>
    <t>交付申請額
※1,000円未満
切捨て</t>
    <rPh sb="0" eb="2">
      <t>コウフ</t>
    </rPh>
    <rPh sb="2" eb="4">
      <t>シンセイ</t>
    </rPh>
    <rPh sb="4" eb="5">
      <t>ガク</t>
    </rPh>
    <rPh sb="12" eb="13">
      <t>エン</t>
    </rPh>
    <rPh sb="13" eb="15">
      <t>ミマン</t>
    </rPh>
    <rPh sb="16" eb="18">
      <t>キリス</t>
    </rPh>
    <phoneticPr fontId="2"/>
  </si>
  <si>
    <r>
      <t>補助対象経費  　</t>
    </r>
    <r>
      <rPr>
        <b/>
        <sz val="14"/>
        <color rgb="FFFF0000"/>
        <rFont val="Yu Gothic UI"/>
        <family val="3"/>
        <charset val="128"/>
      </rPr>
      <t>※税抜金額</t>
    </r>
    <rPh sb="0" eb="2">
      <t>ホジョ</t>
    </rPh>
    <rPh sb="2" eb="4">
      <t>タイショウ</t>
    </rPh>
    <rPh sb="4" eb="6">
      <t>ケイヒ</t>
    </rPh>
    <rPh sb="10" eb="12">
      <t>ゼイヌキ</t>
    </rPh>
    <rPh sb="12" eb="14">
      <t>キンガク</t>
    </rPh>
    <phoneticPr fontId="2"/>
  </si>
  <si>
    <t>補助対象経費
合計</t>
    <rPh sb="0" eb="4">
      <t>ホジョタイショウ</t>
    </rPh>
    <rPh sb="4" eb="6">
      <t>ケイヒ</t>
    </rPh>
    <rPh sb="7" eb="9">
      <t>ゴウケイ</t>
    </rPh>
    <phoneticPr fontId="2"/>
  </si>
  <si>
    <t>補助対象経費のうち
「玄関ドア」の
対象経費</t>
    <rPh sb="0" eb="6">
      <t>ホジョタイショウケイヒ</t>
    </rPh>
    <rPh sb="11" eb="13">
      <t>ゲンカン</t>
    </rPh>
    <rPh sb="18" eb="22">
      <t>タイショウケイヒ</t>
    </rPh>
    <phoneticPr fontId="2"/>
  </si>
  <si>
    <t>補助対象経費のうち
「窓・ガラス」の
対象経費</t>
    <rPh sb="0" eb="6">
      <t>ホジョタイショウケイヒ</t>
    </rPh>
    <rPh sb="11" eb="12">
      <t>マド</t>
    </rPh>
    <rPh sb="19" eb="23">
      <t>タイショウケイヒ</t>
    </rPh>
    <phoneticPr fontId="2"/>
  </si>
  <si>
    <r>
      <t xml:space="preserve">品番
</t>
    </r>
    <r>
      <rPr>
        <b/>
        <sz val="14"/>
        <color theme="1"/>
        <rFont val="Yu Gothic UI"/>
        <family val="3"/>
        <charset val="128"/>
      </rPr>
      <t>（複数ある
場合は、
全て記載）</t>
    </r>
    <rPh sb="0" eb="2">
      <t>ヒンバン</t>
    </rPh>
    <rPh sb="4" eb="6">
      <t>フクスウ</t>
    </rPh>
    <rPh sb="9" eb="11">
      <t>バアイ</t>
    </rPh>
    <rPh sb="14" eb="15">
      <t>スベ</t>
    </rPh>
    <rPh sb="16" eb="18">
      <t>キサイ</t>
    </rPh>
    <phoneticPr fontId="2"/>
  </si>
  <si>
    <t>例</t>
    <rPh sb="0" eb="1">
      <t>レイ</t>
    </rPh>
    <phoneticPr fontId="2"/>
  </si>
  <si>
    <t>A社</t>
    <rPh sb="1" eb="2">
      <t>シャ</t>
    </rPh>
    <phoneticPr fontId="2"/>
  </si>
  <si>
    <t>A-123456</t>
    <phoneticPr fontId="2"/>
  </si>
  <si>
    <t>B社</t>
    <rPh sb="1" eb="2">
      <t>シャ</t>
    </rPh>
    <phoneticPr fontId="2"/>
  </si>
  <si>
    <t>B-123456</t>
    <phoneticPr fontId="2"/>
  </si>
  <si>
    <t>期間消費電力量
（kWh）</t>
    <phoneticPr fontId="2"/>
  </si>
  <si>
    <r>
      <t xml:space="preserve">　 値引き額
</t>
    </r>
    <r>
      <rPr>
        <b/>
        <sz val="11"/>
        <color theme="1"/>
        <rFont val="Yu Gothic UI"/>
        <family val="3"/>
        <charset val="128"/>
      </rPr>
      <t xml:space="preserve">
※見積り金額から一括
　で値引がある場合</t>
    </r>
    <rPh sb="2" eb="4">
      <t>ネビ</t>
    </rPh>
    <rPh sb="5" eb="6">
      <t>ガク</t>
    </rPh>
    <rPh sb="9" eb="11">
      <t>ミツモ</t>
    </rPh>
    <rPh sb="12" eb="14">
      <t>キンガク</t>
    </rPh>
    <rPh sb="16" eb="18">
      <t>イッカツ</t>
    </rPh>
    <rPh sb="21" eb="23">
      <t>ネビ</t>
    </rPh>
    <rPh sb="26" eb="28">
      <t>バアイ</t>
    </rPh>
    <phoneticPr fontId="2"/>
  </si>
  <si>
    <t>エコジョーズ・その他</t>
    <phoneticPr fontId="2"/>
  </si>
  <si>
    <t>ガス消費量</t>
    <phoneticPr fontId="2"/>
  </si>
  <si>
    <t>集合住宅【窓のみ】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</si>
</sst>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Yu Gothic UI"/>
      <family val="3"/>
      <charset val="128"/>
    </font>
    <font>
      <b/>
      <sz val="12"/>
      <color theme="1"/>
      <name val="Yu Gothic UI"/>
      <family val="3"/>
      <charset val="128"/>
    </font>
    <font>
      <b/>
      <sz val="14"/>
      <color theme="1"/>
      <name val="Yu Gothic UI"/>
      <family val="3"/>
      <charset val="128"/>
    </font>
    <font>
      <sz val="9"/>
      <color theme="1"/>
      <name val="Yu Gothic UI"/>
      <family val="3"/>
      <charset val="128"/>
    </font>
    <font>
      <sz val="12"/>
      <color indexed="81"/>
      <name val="MS P ゴシック"/>
      <family val="3"/>
      <charset val="128"/>
    </font>
    <font>
      <b/>
      <sz val="18"/>
      <color rgb="FFFF0000"/>
      <name val="Yu Gothic UI"/>
      <family val="3"/>
      <charset val="128"/>
    </font>
    <font>
      <b/>
      <sz val="16"/>
      <color rgb="FFFF0000"/>
      <name val="Yu Gothic UI"/>
      <family val="3"/>
      <charset val="128"/>
    </font>
    <font>
      <b/>
      <sz val="16"/>
      <color theme="1"/>
      <name val="Yu Gothic UI"/>
      <family val="3"/>
      <charset val="128"/>
    </font>
    <font>
      <sz val="14"/>
      <color theme="1"/>
      <name val="Yu Gothic UI"/>
      <family val="3"/>
      <charset val="128"/>
    </font>
    <font>
      <b/>
      <sz val="18"/>
      <color theme="1"/>
      <name val="Yu Gothic UI"/>
      <family val="3"/>
      <charset val="128"/>
    </font>
    <font>
      <b/>
      <sz val="14"/>
      <color rgb="FFFF0000"/>
      <name val="Yu Gothic UI"/>
      <family val="3"/>
      <charset val="128"/>
    </font>
    <font>
      <b/>
      <sz val="11"/>
      <color theme="1"/>
      <name val="Yu Gothic UI"/>
      <family val="3"/>
      <charset val="128"/>
    </font>
    <font>
      <sz val="18"/>
      <color theme="1"/>
      <name val="Yu Gothic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/>
      <top/>
      <bottom style="thin">
        <color theme="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12" fontId="3" fillId="0" borderId="0" xfId="0" applyNumberFormat="1" applyFont="1" applyAlignment="1">
      <alignment horizontal="center" vertical="center"/>
    </xf>
    <xf numFmtId="38" fontId="3" fillId="0" borderId="0" xfId="1" applyFont="1" applyAlignment="1">
      <alignment horizontal="center" vertical="center"/>
    </xf>
    <xf numFmtId="0" fontId="4" fillId="2" borderId="1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38" fontId="3" fillId="0" borderId="0" xfId="1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38" fontId="3" fillId="5" borderId="1" xfId="0" applyNumberFormat="1" applyFont="1" applyFill="1" applyBorder="1">
      <alignment vertical="center"/>
    </xf>
    <xf numFmtId="38" fontId="3" fillId="5" borderId="1" xfId="1" applyFont="1" applyFill="1" applyBorder="1">
      <alignment vertical="center"/>
    </xf>
    <xf numFmtId="0" fontId="3" fillId="0" borderId="1" xfId="0" applyFont="1" applyBorder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38" fontId="3" fillId="0" borderId="1" xfId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 applyProtection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8" fontId="5" fillId="0" borderId="1" xfId="1" applyFont="1" applyBorder="1" applyAlignment="1" applyProtection="1">
      <alignment horizontal="center" vertical="center"/>
      <protection locked="0"/>
    </xf>
    <xf numFmtId="38" fontId="5" fillId="4" borderId="1" xfId="1" applyFont="1" applyFill="1" applyBorder="1" applyAlignment="1" applyProtection="1">
      <alignment horizontal="center" vertical="center"/>
    </xf>
    <xf numFmtId="38" fontId="5" fillId="4" borderId="1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8" fontId="4" fillId="0" borderId="1" xfId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38" fontId="5" fillId="0" borderId="1" xfId="1" applyFont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38" fontId="11" fillId="4" borderId="1" xfId="1" applyFont="1" applyFill="1" applyBorder="1" applyAlignment="1" applyProtection="1">
      <alignment horizontal="center" vertical="center"/>
    </xf>
    <xf numFmtId="38" fontId="11" fillId="4" borderId="1" xfId="1" applyFont="1" applyFill="1" applyBorder="1" applyAlignment="1">
      <alignment horizontal="center" vertical="center"/>
    </xf>
    <xf numFmtId="38" fontId="11" fillId="4" borderId="1" xfId="0" applyNumberFormat="1" applyFont="1" applyFill="1" applyBorder="1" applyAlignment="1" applyProtection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38" fontId="11" fillId="4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38" fontId="11" fillId="0" borderId="1" xfId="1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10" fillId="2" borderId="11" xfId="0" applyFont="1" applyFill="1" applyBorder="1" applyAlignment="1">
      <alignment vertical="center"/>
    </xf>
    <xf numFmtId="0" fontId="10" fillId="2" borderId="11" xfId="0" applyFont="1" applyFill="1" applyBorder="1" applyAlignment="1" applyProtection="1">
      <alignment vertical="center"/>
    </xf>
    <xf numFmtId="38" fontId="11" fillId="4" borderId="1" xfId="1" applyFont="1" applyFill="1" applyBorder="1" applyAlignment="1" applyProtection="1">
      <alignment horizontal="center" vertical="center"/>
      <protection locked="0"/>
    </xf>
    <xf numFmtId="0" fontId="12" fillId="2" borderId="11" xfId="0" applyFont="1" applyFill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38" fontId="4" fillId="0" borderId="0" xfId="1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center" vertical="top"/>
    </xf>
    <xf numFmtId="38" fontId="12" fillId="4" borderId="1" xfId="1" applyFont="1" applyFill="1" applyBorder="1" applyAlignment="1">
      <alignment horizontal="center" vertical="top"/>
    </xf>
    <xf numFmtId="38" fontId="12" fillId="4" borderId="17" xfId="1" applyFont="1" applyFill="1" applyBorder="1" applyAlignment="1">
      <alignment horizontal="center" vertical="top"/>
    </xf>
    <xf numFmtId="38" fontId="12" fillId="4" borderId="1" xfId="1" applyFont="1" applyFill="1" applyBorder="1" applyAlignment="1" applyProtection="1">
      <alignment horizontal="center" vertical="top"/>
    </xf>
    <xf numFmtId="38" fontId="15" fillId="4" borderId="1" xfId="1" applyFont="1" applyFill="1" applyBorder="1" applyAlignment="1" applyProtection="1">
      <alignment horizontal="center" vertical="center"/>
    </xf>
    <xf numFmtId="38" fontId="15" fillId="4" borderId="1" xfId="1" applyFont="1" applyFill="1" applyBorder="1" applyAlignment="1">
      <alignment horizontal="center" vertical="center"/>
    </xf>
    <xf numFmtId="38" fontId="15" fillId="4" borderId="1" xfId="0" applyNumberFormat="1" applyFont="1" applyFill="1" applyBorder="1" applyAlignment="1" applyProtection="1">
      <alignment horizontal="center" vertical="center"/>
    </xf>
    <xf numFmtId="0" fontId="12" fillId="4" borderId="14" xfId="0" applyFont="1" applyFill="1" applyBorder="1" applyAlignment="1" applyProtection="1">
      <alignment horizontal="center" vertical="top"/>
    </xf>
    <xf numFmtId="0" fontId="12" fillId="4" borderId="1" xfId="0" applyFont="1" applyFill="1" applyBorder="1" applyAlignment="1" applyProtection="1">
      <alignment horizontal="center" vertical="top"/>
    </xf>
    <xf numFmtId="0" fontId="12" fillId="4" borderId="17" xfId="0" applyFont="1" applyFill="1" applyBorder="1" applyAlignment="1" applyProtection="1">
      <alignment horizontal="center" vertical="top" wrapText="1"/>
    </xf>
    <xf numFmtId="38" fontId="12" fillId="4" borderId="17" xfId="1" applyFont="1" applyFill="1" applyBorder="1" applyAlignment="1" applyProtection="1">
      <alignment horizontal="center" vertical="top"/>
    </xf>
    <xf numFmtId="12" fontId="4" fillId="0" borderId="0" xfId="0" applyNumberFormat="1" applyFont="1" applyBorder="1" applyAlignment="1">
      <alignment horizontal="center" vertical="center"/>
    </xf>
    <xf numFmtId="0" fontId="10" fillId="4" borderId="1" xfId="0" applyFont="1" applyFill="1" applyBorder="1" applyAlignment="1" applyProtection="1">
      <alignment horizontal="center" vertical="top" wrapText="1"/>
    </xf>
    <xf numFmtId="0" fontId="10" fillId="4" borderId="17" xfId="0" applyFont="1" applyFill="1" applyBorder="1" applyAlignment="1">
      <alignment horizontal="center" vertical="top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38" fontId="15" fillId="0" borderId="1" xfId="1" applyFont="1" applyBorder="1" applyAlignment="1" applyProtection="1">
      <alignment horizontal="center" vertical="center"/>
      <protection locked="0"/>
    </xf>
    <xf numFmtId="0" fontId="15" fillId="4" borderId="1" xfId="0" applyFont="1" applyFill="1" applyBorder="1" applyAlignment="1">
      <alignment horizontal="center" vertical="center"/>
    </xf>
    <xf numFmtId="38" fontId="15" fillId="4" borderId="1" xfId="0" applyNumberFormat="1" applyFont="1" applyFill="1" applyBorder="1" applyAlignment="1">
      <alignment horizontal="center" vertical="center"/>
    </xf>
    <xf numFmtId="12" fontId="3" fillId="0" borderId="0" xfId="0" applyNumberFormat="1" applyFont="1" applyBorder="1" applyAlignment="1">
      <alignment horizontal="center" vertical="center"/>
    </xf>
    <xf numFmtId="38" fontId="15" fillId="4" borderId="1" xfId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38" fontId="10" fillId="4" borderId="1" xfId="1" applyFont="1" applyFill="1" applyBorder="1" applyAlignment="1">
      <alignment horizontal="center" vertical="center" wrapText="1"/>
    </xf>
    <xf numFmtId="38" fontId="10" fillId="4" borderId="1" xfId="1" applyFont="1" applyFill="1" applyBorder="1" applyAlignment="1">
      <alignment horizontal="center" vertical="center"/>
    </xf>
    <xf numFmtId="0" fontId="10" fillId="4" borderId="15" xfId="0" applyFont="1" applyFill="1" applyBorder="1" applyAlignment="1" applyProtection="1">
      <alignment horizontal="center" vertical="center" wrapText="1"/>
    </xf>
    <xf numFmtId="0" fontId="10" fillId="4" borderId="16" xfId="0" applyFont="1" applyFill="1" applyBorder="1" applyAlignment="1" applyProtection="1">
      <alignment horizontal="center" vertical="center"/>
    </xf>
    <xf numFmtId="0" fontId="10" fillId="4" borderId="17" xfId="0" applyFont="1" applyFill="1" applyBorder="1" applyAlignment="1" applyProtection="1">
      <alignment horizontal="center" vertical="center"/>
    </xf>
    <xf numFmtId="0" fontId="10" fillId="4" borderId="15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10" fillId="4" borderId="17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2" fontId="4" fillId="0" borderId="14" xfId="0" applyNumberFormat="1" applyFont="1" applyBorder="1" applyAlignment="1">
      <alignment horizontal="center" vertical="center"/>
    </xf>
    <xf numFmtId="12" fontId="3" fillId="0" borderId="14" xfId="0" applyNumberFormat="1" applyFont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5" fillId="4" borderId="15" xfId="0" applyFont="1" applyFill="1" applyBorder="1" applyAlignment="1" applyProtection="1">
      <alignment horizontal="center" vertical="center" wrapText="1"/>
    </xf>
    <xf numFmtId="0" fontId="5" fillId="4" borderId="16" xfId="0" applyFont="1" applyFill="1" applyBorder="1" applyAlignment="1" applyProtection="1">
      <alignment horizontal="center" vertical="center" wrapText="1"/>
    </xf>
    <xf numFmtId="0" fontId="5" fillId="4" borderId="17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6" xfId="0" applyFont="1" applyFill="1" applyBorder="1" applyAlignment="1" applyProtection="1">
      <alignment horizontal="center" vertical="center"/>
    </xf>
    <xf numFmtId="0" fontId="5" fillId="4" borderId="17" xfId="0" applyFont="1" applyFill="1" applyBorder="1" applyAlignment="1" applyProtection="1">
      <alignment horizontal="center" vertical="center"/>
    </xf>
    <xf numFmtId="38" fontId="5" fillId="4" borderId="1" xfId="1" applyFont="1" applyFill="1" applyBorder="1" applyAlignment="1">
      <alignment horizontal="center" vertical="center" wrapText="1"/>
    </xf>
    <xf numFmtId="38" fontId="5" fillId="4" borderId="1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20">
    <dxf>
      <fill>
        <patternFill>
          <bgColor theme="0" tint="-0.49998474074526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49998474074526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49998474074526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749302</xdr:colOff>
      <xdr:row>4</xdr:row>
      <xdr:rowOff>1330325</xdr:rowOff>
    </xdr:from>
    <xdr:to>
      <xdr:col>10</xdr:col>
      <xdr:colOff>571501</xdr:colOff>
      <xdr:row>4</xdr:row>
      <xdr:rowOff>1708150</xdr:rowOff>
    </xdr:to>
    <xdr:sp macro="" textlink="">
      <xdr:nvSpPr>
        <xdr:cNvPr id="2" name="フローチャート: 代替処理 1">
          <a:extLst>
            <a:ext uri="{FF2B5EF4-FFF2-40B4-BE49-F238E27FC236}">
              <a16:creationId xmlns:a16="http://schemas.microsoft.com/office/drawing/2014/main" id="{CFD7A995-7D74-4D6E-A281-645580C14E0E}"/>
            </a:ext>
          </a:extLst>
        </xdr:cNvPr>
        <xdr:cNvSpPr/>
      </xdr:nvSpPr>
      <xdr:spPr>
        <a:xfrm>
          <a:off x="9845677" y="3790950"/>
          <a:ext cx="2743199" cy="377825"/>
        </a:xfrm>
        <a:prstGeom prst="flowChartAlternateProcess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</a:rPr>
            <a:t>補助対象経費は</a:t>
          </a:r>
          <a:r>
            <a:rPr kumimoji="1" lang="ja-JP" altLang="en-US" sz="1400" b="1" u="sng">
              <a:solidFill>
                <a:srgbClr val="FF0000"/>
              </a:solidFill>
            </a:rPr>
            <a:t>税抜</a:t>
          </a:r>
          <a:r>
            <a:rPr kumimoji="1" lang="ja-JP" altLang="en-US" sz="1400" b="1">
              <a:solidFill>
                <a:srgbClr val="FF0000"/>
              </a:solidFill>
            </a:rPr>
            <a:t>金額で記載</a:t>
          </a:r>
        </a:p>
      </xdr:txBody>
    </xdr:sp>
    <xdr:clientData/>
  </xdr:twoCellAnchor>
  <xdr:twoCellAnchor>
    <xdr:from>
      <xdr:col>0</xdr:col>
      <xdr:colOff>161925</xdr:colOff>
      <xdr:row>4</xdr:row>
      <xdr:rowOff>863601</xdr:rowOff>
    </xdr:from>
    <xdr:to>
      <xdr:col>4</xdr:col>
      <xdr:colOff>1190625</xdr:colOff>
      <xdr:row>4</xdr:row>
      <xdr:rowOff>1666875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4833C5C4-471E-4CEA-A284-95858DF965A2}"/>
            </a:ext>
          </a:extLst>
        </xdr:cNvPr>
        <xdr:cNvSpPr/>
      </xdr:nvSpPr>
      <xdr:spPr>
        <a:xfrm>
          <a:off x="161925" y="2879726"/>
          <a:ext cx="4410075" cy="803274"/>
        </a:xfrm>
        <a:prstGeom prst="wedgeRoundRectCallout">
          <a:avLst>
            <a:gd name="adj1" fmla="val -22262"/>
            <a:gd name="adj2" fmla="val -10894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 b="1">
              <a:solidFill>
                <a:schemeClr val="bg1"/>
              </a:solidFill>
            </a:rPr>
            <a:t>同一住戸で、複数台導入する場合は、各品番ごとに記載</a:t>
          </a:r>
          <a:endParaRPr kumimoji="1" lang="en-US" altLang="ja-JP" sz="1200" b="1">
            <a:solidFill>
              <a:schemeClr val="bg1"/>
            </a:solidFill>
          </a:endParaRPr>
        </a:p>
        <a:p>
          <a:pPr algn="l"/>
          <a:r>
            <a:rPr kumimoji="1" lang="ja-JP" altLang="en-US" sz="1200" b="1">
              <a:solidFill>
                <a:schemeClr val="bg1"/>
              </a:solidFill>
            </a:rPr>
            <a:t>かつ集合住宅の場合は、住戸単位で記載</a:t>
          </a:r>
          <a:endParaRPr kumimoji="1" lang="en-US" altLang="ja-JP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917575</xdr:colOff>
      <xdr:row>4</xdr:row>
      <xdr:rowOff>1206500</xdr:rowOff>
    </xdr:from>
    <xdr:to>
      <xdr:col>8</xdr:col>
      <xdr:colOff>579211</xdr:colOff>
      <xdr:row>4</xdr:row>
      <xdr:rowOff>1666875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9F936AC0-377B-494D-BEA5-84A382F58633}"/>
            </a:ext>
          </a:extLst>
        </xdr:cNvPr>
        <xdr:cNvSpPr/>
      </xdr:nvSpPr>
      <xdr:spPr>
        <a:xfrm>
          <a:off x="7092950" y="3667125"/>
          <a:ext cx="2582636" cy="460375"/>
        </a:xfrm>
        <a:prstGeom prst="wedgeRoundRectCallout">
          <a:avLst>
            <a:gd name="adj1" fmla="val 54125"/>
            <a:gd name="adj2" fmla="val -181309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 b="1">
              <a:solidFill>
                <a:schemeClr val="bg1"/>
              </a:solidFill>
            </a:rPr>
            <a:t>機器本体代、付属品、部材費など</a:t>
          </a:r>
          <a:endParaRPr kumimoji="1" lang="en-US" altLang="ja-JP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177800</xdr:colOff>
      <xdr:row>4</xdr:row>
      <xdr:rowOff>542926</xdr:rowOff>
    </xdr:from>
    <xdr:to>
      <xdr:col>10</xdr:col>
      <xdr:colOff>368300</xdr:colOff>
      <xdr:row>4</xdr:row>
      <xdr:rowOff>1257300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84FC2772-ECAE-4585-8F4E-9F8F8F62B74C}"/>
            </a:ext>
          </a:extLst>
        </xdr:cNvPr>
        <xdr:cNvSpPr/>
      </xdr:nvSpPr>
      <xdr:spPr>
        <a:xfrm>
          <a:off x="10734675" y="3003551"/>
          <a:ext cx="1651000" cy="714374"/>
        </a:xfrm>
        <a:prstGeom prst="wedgeRoundRectCallout">
          <a:avLst>
            <a:gd name="adj1" fmla="val -30523"/>
            <a:gd name="adj2" fmla="val -78904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 b="1">
              <a:solidFill>
                <a:schemeClr val="bg1"/>
              </a:solidFill>
            </a:rPr>
            <a:t>工賃、取付費用、</a:t>
          </a:r>
          <a:endParaRPr kumimoji="1" lang="en-US" altLang="ja-JP" sz="1200" b="1">
            <a:solidFill>
              <a:schemeClr val="bg1"/>
            </a:solidFill>
          </a:endParaRPr>
        </a:p>
        <a:p>
          <a:pPr algn="l"/>
          <a:r>
            <a:rPr kumimoji="1" lang="ja-JP" altLang="en-US" sz="1200" b="1">
              <a:solidFill>
                <a:schemeClr val="bg1"/>
              </a:solidFill>
            </a:rPr>
            <a:t>工事費、人件費など</a:t>
          </a:r>
          <a:endParaRPr kumimoji="1" lang="en-US" altLang="ja-JP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673100</xdr:colOff>
      <xdr:row>4</xdr:row>
      <xdr:rowOff>600075</xdr:rowOff>
    </xdr:from>
    <xdr:to>
      <xdr:col>21</xdr:col>
      <xdr:colOff>736599</xdr:colOff>
      <xdr:row>4</xdr:row>
      <xdr:rowOff>1701800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18CACA1A-18BE-4683-992B-F7F164AC5369}"/>
            </a:ext>
          </a:extLst>
        </xdr:cNvPr>
        <xdr:cNvSpPr/>
      </xdr:nvSpPr>
      <xdr:spPr>
        <a:xfrm>
          <a:off x="12817475" y="2616200"/>
          <a:ext cx="2984499" cy="1101725"/>
        </a:xfrm>
        <a:prstGeom prst="wedgeRoundRectCallout">
          <a:avLst>
            <a:gd name="adj1" fmla="val -36763"/>
            <a:gd name="adj2" fmla="val -76210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 b="1">
              <a:solidFill>
                <a:schemeClr val="bg1"/>
              </a:solidFill>
            </a:rPr>
            <a:t>設備導入に直接必要な機械器具等の</a:t>
          </a:r>
          <a:endParaRPr kumimoji="1" lang="en-US" altLang="ja-JP" sz="1200" b="1">
            <a:solidFill>
              <a:schemeClr val="bg1"/>
            </a:solidFill>
          </a:endParaRPr>
        </a:p>
        <a:p>
          <a:pPr algn="l"/>
          <a:r>
            <a:rPr kumimoji="1" lang="ja-JP" altLang="en-US" sz="1200" b="1">
              <a:solidFill>
                <a:schemeClr val="bg1"/>
              </a:solidFill>
            </a:rPr>
            <a:t>運搬費、準備費用、機械の撤去費用、</a:t>
          </a:r>
          <a:endParaRPr kumimoji="1" lang="en-US" altLang="ja-JP" sz="1200" b="1">
            <a:solidFill>
              <a:schemeClr val="bg1"/>
            </a:solidFill>
          </a:endParaRPr>
        </a:p>
        <a:p>
          <a:pPr algn="l"/>
          <a:r>
            <a:rPr kumimoji="1" lang="ja-JP" altLang="en-US" sz="1200" b="1">
              <a:solidFill>
                <a:schemeClr val="bg1"/>
              </a:solidFill>
            </a:rPr>
            <a:t>交通管理に要する費用など</a:t>
          </a:r>
          <a:endParaRPr kumimoji="1" lang="en-US" altLang="ja-JP" sz="1200" b="1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4</xdr:row>
      <xdr:rowOff>863601</xdr:rowOff>
    </xdr:from>
    <xdr:to>
      <xdr:col>4</xdr:col>
      <xdr:colOff>1349375</xdr:colOff>
      <xdr:row>4</xdr:row>
      <xdr:rowOff>1651000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EFC84C9E-8DBA-45F7-9A67-6E419B042FE3}"/>
            </a:ext>
          </a:extLst>
        </xdr:cNvPr>
        <xdr:cNvSpPr/>
      </xdr:nvSpPr>
      <xdr:spPr>
        <a:xfrm>
          <a:off x="161925" y="2895601"/>
          <a:ext cx="4346575" cy="787399"/>
        </a:xfrm>
        <a:prstGeom prst="wedgeRoundRectCallout">
          <a:avLst>
            <a:gd name="adj1" fmla="val -22262"/>
            <a:gd name="adj2" fmla="val -10894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 b="1">
              <a:solidFill>
                <a:schemeClr val="bg1"/>
              </a:solidFill>
            </a:rPr>
            <a:t>同一住戸で、複数台導入する場合は、各品番ごとに記載</a:t>
          </a:r>
          <a:endParaRPr kumimoji="1" lang="en-US" altLang="ja-JP" sz="1200" b="1">
            <a:solidFill>
              <a:schemeClr val="bg1"/>
            </a:solidFill>
          </a:endParaRPr>
        </a:p>
        <a:p>
          <a:pPr algn="l"/>
          <a:r>
            <a:rPr kumimoji="1" lang="ja-JP" altLang="en-US" sz="1200" b="1">
              <a:solidFill>
                <a:schemeClr val="bg1"/>
              </a:solidFill>
            </a:rPr>
            <a:t>かつ集合住宅の場合は、住戸単位で記載</a:t>
          </a:r>
          <a:endParaRPr kumimoji="1" lang="en-US" altLang="ja-JP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692151</xdr:colOff>
      <xdr:row>4</xdr:row>
      <xdr:rowOff>619125</xdr:rowOff>
    </xdr:from>
    <xdr:to>
      <xdr:col>22</xdr:col>
      <xdr:colOff>923925</xdr:colOff>
      <xdr:row>4</xdr:row>
      <xdr:rowOff>1685925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E9ACCC8F-38AD-4670-8CD8-C04F587DFDE8}"/>
            </a:ext>
          </a:extLst>
        </xdr:cNvPr>
        <xdr:cNvSpPr/>
      </xdr:nvSpPr>
      <xdr:spPr>
        <a:xfrm>
          <a:off x="14074776" y="2651125"/>
          <a:ext cx="3152774" cy="1066800"/>
        </a:xfrm>
        <a:prstGeom prst="wedgeRoundRectCallout">
          <a:avLst>
            <a:gd name="adj1" fmla="val -37651"/>
            <a:gd name="adj2" fmla="val -73301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 b="1">
              <a:solidFill>
                <a:schemeClr val="bg1"/>
              </a:solidFill>
            </a:rPr>
            <a:t>設備導入に直接必要な機械器具等の</a:t>
          </a:r>
          <a:endParaRPr kumimoji="1" lang="en-US" altLang="ja-JP" sz="1200" b="1">
            <a:solidFill>
              <a:schemeClr val="bg1"/>
            </a:solidFill>
          </a:endParaRPr>
        </a:p>
        <a:p>
          <a:pPr algn="l"/>
          <a:r>
            <a:rPr kumimoji="1" lang="ja-JP" altLang="en-US" sz="1200" b="1">
              <a:solidFill>
                <a:schemeClr val="bg1"/>
              </a:solidFill>
            </a:rPr>
            <a:t>運搬費、準備費用、機械の撤去費用、</a:t>
          </a:r>
          <a:endParaRPr kumimoji="1" lang="en-US" altLang="ja-JP" sz="1200" b="1">
            <a:solidFill>
              <a:schemeClr val="bg1"/>
            </a:solidFill>
          </a:endParaRPr>
        </a:p>
        <a:p>
          <a:pPr algn="l"/>
          <a:r>
            <a:rPr kumimoji="1" lang="ja-JP" altLang="en-US" sz="1200" b="1">
              <a:solidFill>
                <a:schemeClr val="bg1"/>
              </a:solidFill>
            </a:rPr>
            <a:t>交通管理に要する費用など</a:t>
          </a:r>
          <a:endParaRPr kumimoji="1" lang="en-US" altLang="ja-JP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1003300</xdr:colOff>
      <xdr:row>4</xdr:row>
      <xdr:rowOff>1206500</xdr:rowOff>
    </xdr:from>
    <xdr:to>
      <xdr:col>9</xdr:col>
      <xdr:colOff>642711</xdr:colOff>
      <xdr:row>4</xdr:row>
      <xdr:rowOff>1666875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B6BA9E0F-D67B-4DB8-A4A6-FE6D2D3C862A}"/>
            </a:ext>
          </a:extLst>
        </xdr:cNvPr>
        <xdr:cNvSpPr/>
      </xdr:nvSpPr>
      <xdr:spPr>
        <a:xfrm>
          <a:off x="8401050" y="3238500"/>
          <a:ext cx="2560411" cy="460375"/>
        </a:xfrm>
        <a:prstGeom prst="wedgeRoundRectCallout">
          <a:avLst>
            <a:gd name="adj1" fmla="val 54125"/>
            <a:gd name="adj2" fmla="val -181309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 b="1">
              <a:solidFill>
                <a:schemeClr val="bg1"/>
              </a:solidFill>
            </a:rPr>
            <a:t>機器本体代、付属品、部材費など</a:t>
          </a:r>
          <a:endParaRPr kumimoji="1" lang="en-US" altLang="ja-JP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749302</xdr:colOff>
      <xdr:row>4</xdr:row>
      <xdr:rowOff>1330325</xdr:rowOff>
    </xdr:from>
    <xdr:to>
      <xdr:col>11</xdr:col>
      <xdr:colOff>571501</xdr:colOff>
      <xdr:row>4</xdr:row>
      <xdr:rowOff>1708150</xdr:rowOff>
    </xdr:to>
    <xdr:sp macro="" textlink="">
      <xdr:nvSpPr>
        <xdr:cNvPr id="10" name="フローチャート: 代替処理 9">
          <a:extLst>
            <a:ext uri="{FF2B5EF4-FFF2-40B4-BE49-F238E27FC236}">
              <a16:creationId xmlns:a16="http://schemas.microsoft.com/office/drawing/2014/main" id="{46DB061C-E996-4428-8467-ECBBFB18C09C}"/>
            </a:ext>
          </a:extLst>
        </xdr:cNvPr>
        <xdr:cNvSpPr/>
      </xdr:nvSpPr>
      <xdr:spPr>
        <a:xfrm>
          <a:off x="9610727" y="3362325"/>
          <a:ext cx="2740024" cy="374650"/>
        </a:xfrm>
        <a:prstGeom prst="flowChartAlternateProcess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</a:rPr>
            <a:t>補助対象経費は</a:t>
          </a:r>
          <a:r>
            <a:rPr kumimoji="1" lang="ja-JP" altLang="en-US" sz="1400" b="1" u="sng">
              <a:solidFill>
                <a:srgbClr val="FF0000"/>
              </a:solidFill>
            </a:rPr>
            <a:t>税抜</a:t>
          </a:r>
          <a:r>
            <a:rPr kumimoji="1" lang="ja-JP" altLang="en-US" sz="1400" b="1">
              <a:solidFill>
                <a:srgbClr val="FF0000"/>
              </a:solidFill>
            </a:rPr>
            <a:t>金額で記載</a:t>
          </a:r>
        </a:p>
      </xdr:txBody>
    </xdr:sp>
    <xdr:clientData/>
  </xdr:twoCellAnchor>
  <xdr:twoCellAnchor>
    <xdr:from>
      <xdr:col>10</xdr:col>
      <xdr:colOff>177800</xdr:colOff>
      <xdr:row>4</xdr:row>
      <xdr:rowOff>542926</xdr:rowOff>
    </xdr:from>
    <xdr:to>
      <xdr:col>11</xdr:col>
      <xdr:colOff>368300</xdr:colOff>
      <xdr:row>4</xdr:row>
      <xdr:rowOff>1257300</xdr:rowOff>
    </xdr:to>
    <xdr:sp macro="" textlink="">
      <xdr:nvSpPr>
        <xdr:cNvPr id="12" name="吹き出し: 角を丸めた四角形 11">
          <a:extLst>
            <a:ext uri="{FF2B5EF4-FFF2-40B4-BE49-F238E27FC236}">
              <a16:creationId xmlns:a16="http://schemas.microsoft.com/office/drawing/2014/main" id="{73A5DCF1-8D54-44D7-AE06-04C6B6E0F4BF}"/>
            </a:ext>
          </a:extLst>
        </xdr:cNvPr>
        <xdr:cNvSpPr/>
      </xdr:nvSpPr>
      <xdr:spPr>
        <a:xfrm>
          <a:off x="10499725" y="2571751"/>
          <a:ext cx="1651000" cy="717549"/>
        </a:xfrm>
        <a:prstGeom prst="wedgeRoundRectCallout">
          <a:avLst>
            <a:gd name="adj1" fmla="val -30523"/>
            <a:gd name="adj2" fmla="val -78904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 b="1">
              <a:solidFill>
                <a:schemeClr val="bg1"/>
              </a:solidFill>
            </a:rPr>
            <a:t>工賃、取付費用、</a:t>
          </a:r>
          <a:endParaRPr kumimoji="1" lang="en-US" altLang="ja-JP" sz="1200" b="1">
            <a:solidFill>
              <a:schemeClr val="bg1"/>
            </a:solidFill>
          </a:endParaRPr>
        </a:p>
        <a:p>
          <a:pPr algn="l"/>
          <a:r>
            <a:rPr kumimoji="1" lang="ja-JP" altLang="en-US" sz="1200" b="1">
              <a:solidFill>
                <a:schemeClr val="bg1"/>
              </a:solidFill>
            </a:rPr>
            <a:t>工事費、人件費など</a:t>
          </a:r>
          <a:endParaRPr kumimoji="1" lang="en-US" altLang="ja-JP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749302</xdr:colOff>
      <xdr:row>4</xdr:row>
      <xdr:rowOff>1330325</xdr:rowOff>
    </xdr:from>
    <xdr:to>
      <xdr:col>11</xdr:col>
      <xdr:colOff>571501</xdr:colOff>
      <xdr:row>4</xdr:row>
      <xdr:rowOff>1708150</xdr:rowOff>
    </xdr:to>
    <xdr:sp macro="" textlink="">
      <xdr:nvSpPr>
        <xdr:cNvPr id="13" name="フローチャート: 代替処理 12">
          <a:extLst>
            <a:ext uri="{FF2B5EF4-FFF2-40B4-BE49-F238E27FC236}">
              <a16:creationId xmlns:a16="http://schemas.microsoft.com/office/drawing/2014/main" id="{79FE37B4-F4C7-4A9B-86A5-6E131D4DE9EF}"/>
            </a:ext>
          </a:extLst>
        </xdr:cNvPr>
        <xdr:cNvSpPr/>
      </xdr:nvSpPr>
      <xdr:spPr>
        <a:xfrm>
          <a:off x="9610727" y="3362325"/>
          <a:ext cx="2740024" cy="374650"/>
        </a:xfrm>
        <a:prstGeom prst="flowChartAlternateProcess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</a:rPr>
            <a:t>補助対象経費は</a:t>
          </a:r>
          <a:r>
            <a:rPr kumimoji="1" lang="ja-JP" altLang="en-US" sz="1400" b="1" u="sng">
              <a:solidFill>
                <a:srgbClr val="FF0000"/>
              </a:solidFill>
            </a:rPr>
            <a:t>税抜</a:t>
          </a:r>
          <a:r>
            <a:rPr kumimoji="1" lang="ja-JP" altLang="en-US" sz="1400" b="1">
              <a:solidFill>
                <a:srgbClr val="FF0000"/>
              </a:solidFill>
            </a:rPr>
            <a:t>金額で記載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203200</xdr:colOff>
      <xdr:row>4</xdr:row>
      <xdr:rowOff>904875</xdr:rowOff>
    </xdr:from>
    <xdr:to>
      <xdr:col>4</xdr:col>
      <xdr:colOff>866775</xdr:colOff>
      <xdr:row>4</xdr:row>
      <xdr:rowOff>1609724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BEECDCEC-1A6A-4486-AD93-9F41E66B940B}"/>
            </a:ext>
          </a:extLst>
        </xdr:cNvPr>
        <xdr:cNvSpPr/>
      </xdr:nvSpPr>
      <xdr:spPr>
        <a:xfrm>
          <a:off x="203200" y="3508375"/>
          <a:ext cx="4425950" cy="704849"/>
        </a:xfrm>
        <a:prstGeom prst="wedgeRoundRectCallout">
          <a:avLst>
            <a:gd name="adj1" fmla="val -22262"/>
            <a:gd name="adj2" fmla="val -10894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 b="1">
              <a:solidFill>
                <a:schemeClr val="bg1"/>
              </a:solidFill>
            </a:rPr>
            <a:t>同一住戸で、複数台導入する場合は、各品番ごとに記載</a:t>
          </a:r>
          <a:endParaRPr kumimoji="1" lang="en-US" altLang="ja-JP" sz="1200" b="1">
            <a:solidFill>
              <a:schemeClr val="bg1"/>
            </a:solidFill>
          </a:endParaRPr>
        </a:p>
        <a:p>
          <a:pPr algn="l"/>
          <a:r>
            <a:rPr kumimoji="1" lang="ja-JP" altLang="en-US" sz="1200" b="1">
              <a:solidFill>
                <a:schemeClr val="bg1"/>
              </a:solidFill>
            </a:rPr>
            <a:t>かつ集合住宅の場合は、住戸単位で記載</a:t>
          </a:r>
          <a:endParaRPr kumimoji="1" lang="en-US" altLang="ja-JP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749300</xdr:colOff>
      <xdr:row>4</xdr:row>
      <xdr:rowOff>1320800</xdr:rowOff>
    </xdr:from>
    <xdr:to>
      <xdr:col>8</xdr:col>
      <xdr:colOff>571499</xdr:colOff>
      <xdr:row>4</xdr:row>
      <xdr:rowOff>1682750</xdr:rowOff>
    </xdr:to>
    <xdr:sp macro="" textlink="">
      <xdr:nvSpPr>
        <xdr:cNvPr id="3" name="フローチャート: 代替処理 2">
          <a:extLst>
            <a:ext uri="{FF2B5EF4-FFF2-40B4-BE49-F238E27FC236}">
              <a16:creationId xmlns:a16="http://schemas.microsoft.com/office/drawing/2014/main" id="{028A9189-49B2-4ADA-9023-4F1BF286AEBB}"/>
            </a:ext>
          </a:extLst>
        </xdr:cNvPr>
        <xdr:cNvSpPr/>
      </xdr:nvSpPr>
      <xdr:spPr>
        <a:xfrm>
          <a:off x="6956425" y="3924300"/>
          <a:ext cx="2743199" cy="361950"/>
        </a:xfrm>
        <a:prstGeom prst="flowChartAlternateProcess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</a:rPr>
            <a:t>補助対象経費は</a:t>
          </a:r>
          <a:r>
            <a:rPr kumimoji="1" lang="ja-JP" altLang="en-US" sz="1400" b="1" u="sng">
              <a:solidFill>
                <a:srgbClr val="FF0000"/>
              </a:solidFill>
            </a:rPr>
            <a:t>税抜</a:t>
          </a:r>
          <a:r>
            <a:rPr kumimoji="1" lang="ja-JP" altLang="en-US" sz="1400" b="1">
              <a:solidFill>
                <a:srgbClr val="FF0000"/>
              </a:solidFill>
            </a:rPr>
            <a:t>金額で記載</a:t>
          </a:r>
        </a:p>
      </xdr:txBody>
    </xdr:sp>
    <xdr:clientData/>
  </xdr:twoCellAnchor>
  <xdr:twoCellAnchor>
    <xdr:from>
      <xdr:col>4</xdr:col>
      <xdr:colOff>1171575</xdr:colOff>
      <xdr:row>4</xdr:row>
      <xdr:rowOff>746125</xdr:rowOff>
    </xdr:from>
    <xdr:to>
      <xdr:col>6</xdr:col>
      <xdr:colOff>1293586</xdr:colOff>
      <xdr:row>4</xdr:row>
      <xdr:rowOff>1212850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3BAF1B5C-C68A-4275-8F40-FA007C972999}"/>
            </a:ext>
          </a:extLst>
        </xdr:cNvPr>
        <xdr:cNvSpPr/>
      </xdr:nvSpPr>
      <xdr:spPr>
        <a:xfrm>
          <a:off x="4933950" y="3349625"/>
          <a:ext cx="2566761" cy="466725"/>
        </a:xfrm>
        <a:prstGeom prst="wedgeRoundRectCallout">
          <a:avLst>
            <a:gd name="adj1" fmla="val 30004"/>
            <a:gd name="adj2" fmla="val -123486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 b="1">
              <a:solidFill>
                <a:schemeClr val="bg1"/>
              </a:solidFill>
            </a:rPr>
            <a:t>機器本体代、付属品、部材費など</a:t>
          </a:r>
          <a:endParaRPr kumimoji="1" lang="en-US" altLang="ja-JP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200025</xdr:colOff>
      <xdr:row>4</xdr:row>
      <xdr:rowOff>482600</xdr:rowOff>
    </xdr:from>
    <xdr:to>
      <xdr:col>8</xdr:col>
      <xdr:colOff>390525</xdr:colOff>
      <xdr:row>4</xdr:row>
      <xdr:rowOff>1212849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7A266C0E-63AA-435B-B7F1-70DB68F7BDD4}"/>
            </a:ext>
          </a:extLst>
        </xdr:cNvPr>
        <xdr:cNvSpPr/>
      </xdr:nvSpPr>
      <xdr:spPr>
        <a:xfrm>
          <a:off x="7867650" y="3086100"/>
          <a:ext cx="1651000" cy="730249"/>
        </a:xfrm>
        <a:prstGeom prst="wedgeRoundRectCallout">
          <a:avLst>
            <a:gd name="adj1" fmla="val -29561"/>
            <a:gd name="adj2" fmla="val -70132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 b="1">
              <a:solidFill>
                <a:schemeClr val="bg1"/>
              </a:solidFill>
            </a:rPr>
            <a:t>工賃、取付費用、</a:t>
          </a:r>
          <a:endParaRPr kumimoji="1" lang="en-US" altLang="ja-JP" sz="1200" b="1">
            <a:solidFill>
              <a:schemeClr val="bg1"/>
            </a:solidFill>
          </a:endParaRPr>
        </a:p>
        <a:p>
          <a:pPr algn="l"/>
          <a:r>
            <a:rPr kumimoji="1" lang="ja-JP" altLang="en-US" sz="1200" b="1">
              <a:solidFill>
                <a:schemeClr val="bg1"/>
              </a:solidFill>
            </a:rPr>
            <a:t>工事費、人件費など</a:t>
          </a:r>
          <a:endParaRPr kumimoji="1" lang="en-US" altLang="ja-JP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825500</xdr:colOff>
      <xdr:row>4</xdr:row>
      <xdr:rowOff>600075</xdr:rowOff>
    </xdr:from>
    <xdr:to>
      <xdr:col>18</xdr:col>
      <xdr:colOff>904875</xdr:colOff>
      <xdr:row>4</xdr:row>
      <xdr:rowOff>1682750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41102674-C7DB-43B7-B93F-874149D5524E}"/>
            </a:ext>
          </a:extLst>
        </xdr:cNvPr>
        <xdr:cNvSpPr/>
      </xdr:nvSpPr>
      <xdr:spPr>
        <a:xfrm>
          <a:off x="9953625" y="3203575"/>
          <a:ext cx="3000375" cy="1082675"/>
        </a:xfrm>
        <a:prstGeom prst="wedgeRoundRectCallout">
          <a:avLst>
            <a:gd name="adj1" fmla="val -38691"/>
            <a:gd name="adj2" fmla="val -76136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 b="1">
              <a:solidFill>
                <a:schemeClr val="bg1"/>
              </a:solidFill>
            </a:rPr>
            <a:t>設備導入に直接必要な機械器具等の</a:t>
          </a:r>
          <a:endParaRPr kumimoji="1" lang="en-US" altLang="ja-JP" sz="1200" b="1">
            <a:solidFill>
              <a:schemeClr val="bg1"/>
            </a:solidFill>
          </a:endParaRPr>
        </a:p>
        <a:p>
          <a:pPr algn="l"/>
          <a:r>
            <a:rPr kumimoji="1" lang="ja-JP" altLang="en-US" sz="1200" b="1">
              <a:solidFill>
                <a:schemeClr val="bg1"/>
              </a:solidFill>
            </a:rPr>
            <a:t>運搬費、準備費用、機械の撤去費用、</a:t>
          </a:r>
          <a:endParaRPr kumimoji="1" lang="en-US" altLang="ja-JP" sz="1200" b="1">
            <a:solidFill>
              <a:schemeClr val="bg1"/>
            </a:solidFill>
          </a:endParaRPr>
        </a:p>
        <a:p>
          <a:pPr algn="l"/>
          <a:r>
            <a:rPr kumimoji="1" lang="ja-JP" altLang="en-US" sz="1200" b="1">
              <a:solidFill>
                <a:schemeClr val="bg1"/>
              </a:solidFill>
            </a:rPr>
            <a:t>交通管理に要する費用など</a:t>
          </a:r>
          <a:endParaRPr kumimoji="1" lang="en-US" altLang="ja-JP" sz="1200" b="1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529769</xdr:colOff>
      <xdr:row>9</xdr:row>
      <xdr:rowOff>211363</xdr:rowOff>
    </xdr:from>
    <xdr:to>
      <xdr:col>5</xdr:col>
      <xdr:colOff>571499</xdr:colOff>
      <xdr:row>11</xdr:row>
      <xdr:rowOff>317501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A7A817AB-5253-6EC8-A095-E11F8EB4672F}"/>
            </a:ext>
          </a:extLst>
        </xdr:cNvPr>
        <xdr:cNvSpPr/>
      </xdr:nvSpPr>
      <xdr:spPr>
        <a:xfrm>
          <a:off x="1545769" y="3994149"/>
          <a:ext cx="3715659" cy="1503138"/>
        </a:xfrm>
        <a:prstGeom prst="wedgeRoundRectCallout">
          <a:avLst>
            <a:gd name="adj1" fmla="val -48629"/>
            <a:gd name="adj2" fmla="val -12122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400" b="1">
              <a:solidFill>
                <a:schemeClr val="bg1"/>
              </a:solidFill>
            </a:rPr>
            <a:t>同一住戸で、複数台導入する場合は、</a:t>
          </a:r>
          <a:endParaRPr kumimoji="1" lang="en-US" altLang="ja-JP" sz="1400" b="1">
            <a:solidFill>
              <a:schemeClr val="bg1"/>
            </a:solidFill>
          </a:endParaRPr>
        </a:p>
        <a:p>
          <a:pPr algn="l"/>
          <a:r>
            <a:rPr kumimoji="1" lang="ja-JP" altLang="en-US" sz="1400" b="1">
              <a:solidFill>
                <a:schemeClr val="bg1"/>
              </a:solidFill>
            </a:rPr>
            <a:t>各品番ごとに記載かつ集合住宅の場合は、住戸単位で記載</a:t>
          </a:r>
          <a:endParaRPr kumimoji="1" lang="en-US" altLang="ja-JP" sz="1400" b="1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1179284</xdr:colOff>
      <xdr:row>9</xdr:row>
      <xdr:rowOff>178707</xdr:rowOff>
    </xdr:from>
    <xdr:to>
      <xdr:col>8</xdr:col>
      <xdr:colOff>399142</xdr:colOff>
      <xdr:row>10</xdr:row>
      <xdr:rowOff>598715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F04722EF-29CD-4F53-A64A-12E080245725}"/>
            </a:ext>
          </a:extLst>
        </xdr:cNvPr>
        <xdr:cNvSpPr/>
      </xdr:nvSpPr>
      <xdr:spPr>
        <a:xfrm>
          <a:off x="7320641" y="3961493"/>
          <a:ext cx="2122715" cy="1118508"/>
        </a:xfrm>
        <a:prstGeom prst="wedgeRoundRectCallout">
          <a:avLst>
            <a:gd name="adj1" fmla="val 42460"/>
            <a:gd name="adj2" fmla="val -202288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400" b="1">
              <a:solidFill>
                <a:schemeClr val="bg1"/>
              </a:solidFill>
            </a:rPr>
            <a:t>機器本体代、付属品、部材費など</a:t>
          </a:r>
          <a:endParaRPr kumimoji="1" lang="en-US" altLang="ja-JP" sz="1400" b="1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1135289</xdr:colOff>
      <xdr:row>9</xdr:row>
      <xdr:rowOff>156935</xdr:rowOff>
    </xdr:from>
    <xdr:to>
      <xdr:col>10</xdr:col>
      <xdr:colOff>362857</xdr:colOff>
      <xdr:row>11</xdr:row>
      <xdr:rowOff>54429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B75CB4F4-31A3-4101-871E-2FF70AA57CFF}"/>
            </a:ext>
          </a:extLst>
        </xdr:cNvPr>
        <xdr:cNvSpPr/>
      </xdr:nvSpPr>
      <xdr:spPr>
        <a:xfrm>
          <a:off x="10179503" y="3939721"/>
          <a:ext cx="2148568" cy="1294494"/>
        </a:xfrm>
        <a:prstGeom prst="wedgeRoundRectCallout">
          <a:avLst>
            <a:gd name="adj1" fmla="val 21400"/>
            <a:gd name="adj2" fmla="val -134195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400" b="1">
              <a:solidFill>
                <a:schemeClr val="bg1"/>
              </a:solidFill>
            </a:rPr>
            <a:t>工賃、取付費用、</a:t>
          </a:r>
          <a:endParaRPr kumimoji="1" lang="en-US" altLang="ja-JP" sz="1400" b="1">
            <a:solidFill>
              <a:schemeClr val="bg1"/>
            </a:solidFill>
          </a:endParaRPr>
        </a:p>
        <a:p>
          <a:pPr algn="l"/>
          <a:r>
            <a:rPr kumimoji="1" lang="ja-JP" altLang="en-US" sz="1400" b="1">
              <a:solidFill>
                <a:schemeClr val="bg1"/>
              </a:solidFill>
            </a:rPr>
            <a:t>工事費、人件費など</a:t>
          </a:r>
          <a:endParaRPr kumimoji="1" lang="en-US" altLang="ja-JP" sz="1400" b="1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798286</xdr:colOff>
      <xdr:row>9</xdr:row>
      <xdr:rowOff>117022</xdr:rowOff>
    </xdr:from>
    <xdr:to>
      <xdr:col>20</xdr:col>
      <xdr:colOff>1251857</xdr:colOff>
      <xdr:row>11</xdr:row>
      <xdr:rowOff>272143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B2F9E9E6-AEB4-46CF-95B2-FCD24AD46D07}"/>
            </a:ext>
          </a:extLst>
        </xdr:cNvPr>
        <xdr:cNvSpPr/>
      </xdr:nvSpPr>
      <xdr:spPr>
        <a:xfrm>
          <a:off x="12763500" y="3781879"/>
          <a:ext cx="3374571" cy="1479550"/>
        </a:xfrm>
        <a:prstGeom prst="wedgeRoundRectCallout">
          <a:avLst>
            <a:gd name="adj1" fmla="val -39834"/>
            <a:gd name="adj2" fmla="val -117257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400" b="1">
              <a:solidFill>
                <a:schemeClr val="bg1"/>
              </a:solidFill>
            </a:rPr>
            <a:t>設備導入に直接必要な機械器具等の</a:t>
          </a:r>
          <a:endParaRPr kumimoji="1" lang="en-US" altLang="ja-JP" sz="1400" b="1">
            <a:solidFill>
              <a:schemeClr val="bg1"/>
            </a:solidFill>
          </a:endParaRPr>
        </a:p>
        <a:p>
          <a:pPr algn="l"/>
          <a:r>
            <a:rPr kumimoji="1" lang="ja-JP" altLang="en-US" sz="1400" b="1">
              <a:solidFill>
                <a:schemeClr val="bg1"/>
              </a:solidFill>
            </a:rPr>
            <a:t>運搬費、準備費用、機械の撤去費用、</a:t>
          </a:r>
          <a:endParaRPr kumimoji="1" lang="en-US" altLang="ja-JP" sz="1400" b="1">
            <a:solidFill>
              <a:schemeClr val="bg1"/>
            </a:solidFill>
          </a:endParaRPr>
        </a:p>
        <a:p>
          <a:pPr algn="l"/>
          <a:r>
            <a:rPr kumimoji="1" lang="ja-JP" altLang="en-US" sz="1400" b="1">
              <a:solidFill>
                <a:schemeClr val="bg1"/>
              </a:solidFill>
            </a:rPr>
            <a:t>交通管理に要する費用など</a:t>
          </a:r>
          <a:endParaRPr kumimoji="1" lang="en-US" altLang="ja-JP" sz="1400" b="1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239032</xdr:colOff>
      <xdr:row>12</xdr:row>
      <xdr:rowOff>371929</xdr:rowOff>
    </xdr:from>
    <xdr:to>
      <xdr:col>10</xdr:col>
      <xdr:colOff>1266824</xdr:colOff>
      <xdr:row>13</xdr:row>
      <xdr:rowOff>326572</xdr:rowOff>
    </xdr:to>
    <xdr:sp macro="" textlink="">
      <xdr:nvSpPr>
        <xdr:cNvPr id="6" name="フローチャート: 代替処理 5">
          <a:extLst>
            <a:ext uri="{FF2B5EF4-FFF2-40B4-BE49-F238E27FC236}">
              <a16:creationId xmlns:a16="http://schemas.microsoft.com/office/drawing/2014/main" id="{86BCB8B8-6211-A371-D8BF-9EA44103FFA5}"/>
            </a:ext>
          </a:extLst>
        </xdr:cNvPr>
        <xdr:cNvSpPr/>
      </xdr:nvSpPr>
      <xdr:spPr>
        <a:xfrm>
          <a:off x="9283246" y="6023429"/>
          <a:ext cx="3948792" cy="616857"/>
        </a:xfrm>
        <a:prstGeom prst="flowChartAlternateProcess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 b="1">
              <a:solidFill>
                <a:srgbClr val="FF0000"/>
              </a:solidFill>
            </a:rPr>
            <a:t>補助対象経費は</a:t>
          </a:r>
          <a:r>
            <a:rPr kumimoji="1" lang="ja-JP" altLang="en-US" sz="2000" b="1" u="sng">
              <a:solidFill>
                <a:srgbClr val="FF0000"/>
              </a:solidFill>
            </a:rPr>
            <a:t>税抜</a:t>
          </a:r>
          <a:r>
            <a:rPr kumimoji="1" lang="ja-JP" altLang="en-US" sz="2000" b="1">
              <a:solidFill>
                <a:srgbClr val="FF0000"/>
              </a:solidFill>
            </a:rPr>
            <a:t>金額で記載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2981E-3751-4F29-9459-F97478B2ED80}">
  <dimension ref="A3:C13"/>
  <sheetViews>
    <sheetView tabSelected="1" view="pageBreakPreview" zoomScale="110" zoomScaleNormal="90" zoomScaleSheetLayoutView="110" workbookViewId="0">
      <selection activeCell="A5" sqref="A5:B5"/>
    </sheetView>
  </sheetViews>
  <sheetFormatPr defaultRowHeight="17.5"/>
  <cols>
    <col min="1" max="1" width="13.6328125" style="1" customWidth="1"/>
    <col min="2" max="2" width="37.90625" style="1" customWidth="1"/>
    <col min="3" max="3" width="84.1796875" style="1" customWidth="1"/>
    <col min="4" max="16384" width="8.7265625" style="1"/>
  </cols>
  <sheetData>
    <row r="3" spans="1:3" ht="22" customHeight="1">
      <c r="A3" s="80" t="s">
        <v>0</v>
      </c>
      <c r="B3" s="80"/>
      <c r="C3" s="80"/>
    </row>
    <row r="4" spans="1:3" ht="20" customHeight="1">
      <c r="A4" s="81" t="s">
        <v>1</v>
      </c>
      <c r="B4" s="82"/>
      <c r="C4" s="3" t="s">
        <v>2</v>
      </c>
    </row>
    <row r="5" spans="1:3" ht="20" customHeight="1">
      <c r="A5" s="83" t="s">
        <v>3</v>
      </c>
      <c r="B5" s="84"/>
      <c r="C5" s="14"/>
    </row>
    <row r="6" spans="1:3" ht="20" customHeight="1">
      <c r="A6" s="83" t="s">
        <v>4</v>
      </c>
      <c r="B6" s="84"/>
      <c r="C6" s="14"/>
    </row>
    <row r="7" spans="1:3" ht="20" customHeight="1">
      <c r="A7" s="83" t="s">
        <v>5</v>
      </c>
      <c r="B7" s="84"/>
      <c r="C7" s="14"/>
    </row>
    <row r="8" spans="1:3" ht="20" customHeight="1">
      <c r="A8" s="85" t="s">
        <v>40</v>
      </c>
      <c r="B8" s="86"/>
      <c r="C8" s="14"/>
    </row>
    <row r="9" spans="1:3" ht="22" customHeight="1">
      <c r="A9" s="80" t="s">
        <v>16</v>
      </c>
      <c r="B9" s="80"/>
      <c r="C9" s="80"/>
    </row>
    <row r="10" spans="1:3" ht="20" customHeight="1">
      <c r="A10" s="81" t="s">
        <v>6</v>
      </c>
      <c r="B10" s="82"/>
      <c r="C10" s="12">
        <f>SUM(空調機!V6:V55)</f>
        <v>0</v>
      </c>
    </row>
    <row r="11" spans="1:3" ht="20" customHeight="1">
      <c r="A11" s="83" t="s">
        <v>26</v>
      </c>
      <c r="B11" s="84"/>
      <c r="C11" s="12">
        <f>SUM(給湯器!W6:W55)</f>
        <v>0</v>
      </c>
    </row>
    <row r="12" spans="1:3" ht="20" customHeight="1">
      <c r="A12" s="83" t="s">
        <v>33</v>
      </c>
      <c r="B12" s="84"/>
      <c r="C12" s="12">
        <f>SUM(断熱改修!U6:U55)</f>
        <v>0</v>
      </c>
    </row>
    <row r="13" spans="1:3" ht="20" customHeight="1">
      <c r="A13" s="85" t="s">
        <v>28</v>
      </c>
      <c r="B13" s="86"/>
      <c r="C13" s="13">
        <f>SUM(C10:C12)</f>
        <v>0</v>
      </c>
    </row>
  </sheetData>
  <sheetProtection algorithmName="SHA-512" hashValue="yM/UxLNQce3WFOZFAahtsqPqU1whOtgEV0nzFncBK6CNyQcVGB9563rF2clIEAuObgTJ3beOn7Q4gIK/jax1og==" saltValue="EaTWC5jPyWu1ZK5vWIRcRA==" spinCount="100000" sheet="1" objects="1" scenarios="1"/>
  <mergeCells count="11">
    <mergeCell ref="A13:B13"/>
    <mergeCell ref="A8:B8"/>
    <mergeCell ref="A9:C9"/>
    <mergeCell ref="A10:B10"/>
    <mergeCell ref="A11:B11"/>
    <mergeCell ref="A12:B12"/>
    <mergeCell ref="A3:C3"/>
    <mergeCell ref="A4:B4"/>
    <mergeCell ref="A5:B5"/>
    <mergeCell ref="A6:B6"/>
    <mergeCell ref="A7:B7"/>
  </mergeCells>
  <phoneticPr fontId="2"/>
  <conditionalFormatting sqref="C5:C8">
    <cfRule type="containsBlanks" dxfId="19" priority="2">
      <formula>LEN(TRIM(C5))=0</formula>
    </cfRule>
  </conditionalFormatting>
  <conditionalFormatting sqref="C10:C13">
    <cfRule type="containsBlanks" dxfId="18" priority="3">
      <formula>LEN(TRIM(C10))=0</formula>
    </cfRule>
  </conditionalFormatting>
  <dataValidations count="1">
    <dataValidation type="list" allowBlank="1" showInputMessage="1" showErrorMessage="1" sqref="C8" xr:uid="{0AA1DC58-6192-4658-B47E-2FF5334FFB03}">
      <formula1>"戸建,集合住宅（賃貸）,集合住宅（分譲）"</formula1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Header>&amp;L住戸内訳表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899D6-6446-4050-B5EB-C4E080670F1A}">
  <sheetPr>
    <pageSetUpPr fitToPage="1"/>
  </sheetPr>
  <dimension ref="A1:X56"/>
  <sheetViews>
    <sheetView view="pageBreakPreview" zoomScale="60" zoomScaleNormal="60" workbookViewId="0">
      <selection activeCell="F7" sqref="F7"/>
    </sheetView>
  </sheetViews>
  <sheetFormatPr defaultRowHeight="17.5"/>
  <cols>
    <col min="1" max="1" width="7.26953125" style="2" customWidth="1"/>
    <col min="2" max="2" width="8" style="2" customWidth="1"/>
    <col min="3" max="3" width="12.26953125" style="2" customWidth="1"/>
    <col min="4" max="5" width="20.81640625" style="11" customWidth="1"/>
    <col min="6" max="7" width="20.81640625" style="2" customWidth="1"/>
    <col min="8" max="8" width="25.08984375" style="11" customWidth="1"/>
    <col min="9" max="11" width="20.90625" style="2" customWidth="1"/>
    <col min="12" max="19" width="20.90625" style="2" hidden="1" customWidth="1"/>
    <col min="20" max="20" width="20.90625" style="56" hidden="1" customWidth="1"/>
    <col min="21" max="21" width="20.90625" style="20" customWidth="1"/>
    <col min="22" max="22" width="22.6328125" style="6" customWidth="1"/>
    <col min="23" max="24" width="11.54296875" style="2" customWidth="1"/>
    <col min="25" max="25" width="8.7265625" style="2" customWidth="1"/>
    <col min="26" max="16384" width="8.7265625" style="2"/>
  </cols>
  <sheetData>
    <row r="1" spans="1:24" ht="39" customHeight="1">
      <c r="A1" s="87" t="s">
        <v>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</row>
    <row r="2" spans="1:24" ht="40" customHeight="1">
      <c r="A2" s="88" t="s">
        <v>7</v>
      </c>
      <c r="B2" s="88" t="s">
        <v>8</v>
      </c>
      <c r="C2" s="89" t="s">
        <v>55</v>
      </c>
      <c r="D2" s="89" t="s">
        <v>56</v>
      </c>
      <c r="E2" s="89" t="s">
        <v>42</v>
      </c>
      <c r="F2" s="89" t="s">
        <v>57</v>
      </c>
      <c r="G2" s="89" t="s">
        <v>43</v>
      </c>
      <c r="H2" s="90" t="s">
        <v>44</v>
      </c>
      <c r="I2" s="88" t="s">
        <v>54</v>
      </c>
      <c r="J2" s="88"/>
      <c r="K2" s="88"/>
      <c r="L2" s="88"/>
      <c r="M2" s="88"/>
      <c r="N2" s="88"/>
      <c r="O2" s="88"/>
      <c r="P2" s="88"/>
      <c r="Q2" s="88"/>
      <c r="R2" s="88"/>
      <c r="S2" s="88"/>
      <c r="T2" s="100" t="s">
        <v>71</v>
      </c>
      <c r="U2" s="97" t="s">
        <v>58</v>
      </c>
      <c r="V2" s="95" t="s">
        <v>59</v>
      </c>
      <c r="W2" s="94" t="s">
        <v>24</v>
      </c>
      <c r="X2" s="93" t="s">
        <v>25</v>
      </c>
    </row>
    <row r="3" spans="1:24" ht="40" customHeight="1">
      <c r="A3" s="88"/>
      <c r="B3" s="88"/>
      <c r="C3" s="88"/>
      <c r="D3" s="88"/>
      <c r="E3" s="88"/>
      <c r="F3" s="88"/>
      <c r="G3" s="88"/>
      <c r="H3" s="91"/>
      <c r="I3" s="88" t="s">
        <v>17</v>
      </c>
      <c r="J3" s="88"/>
      <c r="K3" s="88" t="s">
        <v>20</v>
      </c>
      <c r="L3" s="88"/>
      <c r="M3" s="88"/>
      <c r="N3" s="88" t="s">
        <v>10</v>
      </c>
      <c r="O3" s="88" t="s">
        <v>11</v>
      </c>
      <c r="P3" s="88" t="s">
        <v>12</v>
      </c>
      <c r="Q3" s="88" t="s">
        <v>13</v>
      </c>
      <c r="R3" s="88" t="s">
        <v>14</v>
      </c>
      <c r="S3" s="88" t="s">
        <v>15</v>
      </c>
      <c r="T3" s="101"/>
      <c r="U3" s="98"/>
      <c r="V3" s="95"/>
      <c r="W3" s="94"/>
      <c r="X3" s="93"/>
    </row>
    <row r="4" spans="1:24" ht="40" customHeight="1">
      <c r="A4" s="88"/>
      <c r="B4" s="88"/>
      <c r="C4" s="88"/>
      <c r="D4" s="88"/>
      <c r="E4" s="88"/>
      <c r="F4" s="88"/>
      <c r="G4" s="88"/>
      <c r="H4" s="92"/>
      <c r="I4" s="36" t="s">
        <v>18</v>
      </c>
      <c r="J4" s="36" t="s">
        <v>19</v>
      </c>
      <c r="K4" s="36" t="s">
        <v>21</v>
      </c>
      <c r="L4" s="36" t="s">
        <v>22</v>
      </c>
      <c r="M4" s="36" t="s">
        <v>23</v>
      </c>
      <c r="N4" s="88"/>
      <c r="O4" s="88"/>
      <c r="P4" s="88"/>
      <c r="Q4" s="88"/>
      <c r="R4" s="88"/>
      <c r="S4" s="88"/>
      <c r="T4" s="102"/>
      <c r="U4" s="99"/>
      <c r="V4" s="96"/>
      <c r="W4" s="5">
        <v>0.66666666666666663</v>
      </c>
      <c r="X4" s="6">
        <v>170000</v>
      </c>
    </row>
    <row r="5" spans="1:24" s="56" customFormat="1" ht="139" customHeight="1">
      <c r="A5" s="66" t="s">
        <v>65</v>
      </c>
      <c r="B5" s="67">
        <v>2</v>
      </c>
      <c r="C5" s="67">
        <v>205</v>
      </c>
      <c r="D5" s="67" t="s">
        <v>66</v>
      </c>
      <c r="E5" s="67" t="s">
        <v>67</v>
      </c>
      <c r="F5" s="67" t="s">
        <v>68</v>
      </c>
      <c r="G5" s="67" t="s">
        <v>69</v>
      </c>
      <c r="H5" s="68" t="s">
        <v>70</v>
      </c>
      <c r="I5" s="62">
        <v>289000</v>
      </c>
      <c r="J5" s="62">
        <v>32000</v>
      </c>
      <c r="K5" s="62">
        <v>8400</v>
      </c>
      <c r="L5" s="67"/>
      <c r="M5" s="67"/>
      <c r="N5" s="67"/>
      <c r="O5" s="67"/>
      <c r="P5" s="67"/>
      <c r="Q5" s="67"/>
      <c r="R5" s="67"/>
      <c r="S5" s="67"/>
      <c r="T5" s="69">
        <v>0</v>
      </c>
      <c r="U5" s="62">
        <f>SUM(I5:S5)-T5</f>
        <v>329400</v>
      </c>
      <c r="V5" s="62">
        <f>ROUNDDOWN(MIN((U5)*$W$4,$X$4),-3)</f>
        <v>170000</v>
      </c>
      <c r="W5" s="5"/>
      <c r="X5" s="6"/>
    </row>
    <row r="6" spans="1:24" ht="59" customHeight="1">
      <c r="A6" s="57">
        <v>1</v>
      </c>
      <c r="B6" s="73"/>
      <c r="C6" s="74"/>
      <c r="D6" s="74"/>
      <c r="E6" s="74"/>
      <c r="F6" s="74"/>
      <c r="G6" s="74"/>
      <c r="H6" s="74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63">
        <f t="shared" ref="U6:U17" si="0">SUM(I6:S6)-T6</f>
        <v>0</v>
      </c>
      <c r="V6" s="63">
        <f t="shared" ref="V6:V17" si="1">ROUNDDOWN(MIN((U6)*$W$4,$X$4),-3)</f>
        <v>0</v>
      </c>
    </row>
    <row r="7" spans="1:24" ht="59" customHeight="1">
      <c r="A7" s="37">
        <v>2</v>
      </c>
      <c r="B7" s="73"/>
      <c r="C7" s="74"/>
      <c r="D7" s="74"/>
      <c r="E7" s="74"/>
      <c r="F7" s="74"/>
      <c r="G7" s="74"/>
      <c r="H7" s="74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63">
        <f t="shared" si="0"/>
        <v>0</v>
      </c>
      <c r="V7" s="63">
        <f t="shared" si="1"/>
        <v>0</v>
      </c>
    </row>
    <row r="8" spans="1:24" ht="59" customHeight="1">
      <c r="A8" s="37">
        <v>3</v>
      </c>
      <c r="B8" s="73"/>
      <c r="C8" s="74"/>
      <c r="D8" s="74"/>
      <c r="E8" s="74"/>
      <c r="F8" s="74"/>
      <c r="G8" s="74"/>
      <c r="H8" s="74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63">
        <f t="shared" si="0"/>
        <v>0</v>
      </c>
      <c r="V8" s="63">
        <f t="shared" si="1"/>
        <v>0</v>
      </c>
    </row>
    <row r="9" spans="1:24" ht="59" customHeight="1">
      <c r="A9" s="37">
        <v>4</v>
      </c>
      <c r="B9" s="73"/>
      <c r="C9" s="74"/>
      <c r="D9" s="74"/>
      <c r="E9" s="74"/>
      <c r="F9" s="74"/>
      <c r="G9" s="74"/>
      <c r="H9" s="74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63">
        <f t="shared" si="0"/>
        <v>0</v>
      </c>
      <c r="V9" s="63">
        <f t="shared" si="1"/>
        <v>0</v>
      </c>
    </row>
    <row r="10" spans="1:24" ht="59" customHeight="1">
      <c r="A10" s="37">
        <v>5</v>
      </c>
      <c r="B10" s="73"/>
      <c r="C10" s="74"/>
      <c r="D10" s="74"/>
      <c r="E10" s="74"/>
      <c r="F10" s="74"/>
      <c r="G10" s="74"/>
      <c r="H10" s="74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63">
        <f t="shared" si="0"/>
        <v>0</v>
      </c>
      <c r="V10" s="63">
        <f t="shared" si="1"/>
        <v>0</v>
      </c>
    </row>
    <row r="11" spans="1:24" ht="59" customHeight="1">
      <c r="A11" s="37">
        <v>6</v>
      </c>
      <c r="B11" s="73"/>
      <c r="C11" s="74"/>
      <c r="D11" s="74"/>
      <c r="E11" s="74"/>
      <c r="F11" s="74"/>
      <c r="G11" s="74"/>
      <c r="H11" s="74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63">
        <f t="shared" si="0"/>
        <v>0</v>
      </c>
      <c r="V11" s="63">
        <f t="shared" si="1"/>
        <v>0</v>
      </c>
    </row>
    <row r="12" spans="1:24" ht="59" customHeight="1">
      <c r="A12" s="37">
        <v>7</v>
      </c>
      <c r="B12" s="73"/>
      <c r="C12" s="74"/>
      <c r="D12" s="74"/>
      <c r="E12" s="74"/>
      <c r="F12" s="74"/>
      <c r="G12" s="74"/>
      <c r="H12" s="74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63">
        <f t="shared" si="0"/>
        <v>0</v>
      </c>
      <c r="V12" s="63">
        <f t="shared" si="1"/>
        <v>0</v>
      </c>
    </row>
    <row r="13" spans="1:24" ht="59" customHeight="1">
      <c r="A13" s="37">
        <v>8</v>
      </c>
      <c r="B13" s="73"/>
      <c r="C13" s="74"/>
      <c r="D13" s="74"/>
      <c r="E13" s="74"/>
      <c r="F13" s="74"/>
      <c r="G13" s="74"/>
      <c r="H13" s="74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63">
        <f t="shared" si="0"/>
        <v>0</v>
      </c>
      <c r="V13" s="63">
        <f t="shared" si="1"/>
        <v>0</v>
      </c>
    </row>
    <row r="14" spans="1:24" ht="59" customHeight="1">
      <c r="A14" s="37">
        <v>9</v>
      </c>
      <c r="B14" s="73"/>
      <c r="C14" s="74"/>
      <c r="D14" s="74"/>
      <c r="E14" s="74"/>
      <c r="F14" s="74"/>
      <c r="G14" s="74"/>
      <c r="H14" s="74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63">
        <f t="shared" si="0"/>
        <v>0</v>
      </c>
      <c r="V14" s="63">
        <f t="shared" si="1"/>
        <v>0</v>
      </c>
    </row>
    <row r="15" spans="1:24" ht="59" customHeight="1">
      <c r="A15" s="37">
        <v>10</v>
      </c>
      <c r="B15" s="73"/>
      <c r="C15" s="74"/>
      <c r="D15" s="74"/>
      <c r="E15" s="74"/>
      <c r="F15" s="74"/>
      <c r="G15" s="74"/>
      <c r="H15" s="74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63">
        <f t="shared" si="0"/>
        <v>0</v>
      </c>
      <c r="V15" s="63">
        <f t="shared" si="1"/>
        <v>0</v>
      </c>
    </row>
    <row r="16" spans="1:24" ht="59" customHeight="1">
      <c r="A16" s="37">
        <v>11</v>
      </c>
      <c r="B16" s="73"/>
      <c r="C16" s="74"/>
      <c r="D16" s="74"/>
      <c r="E16" s="74"/>
      <c r="F16" s="74"/>
      <c r="G16" s="74"/>
      <c r="H16" s="74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63">
        <f t="shared" si="0"/>
        <v>0</v>
      </c>
      <c r="V16" s="63">
        <f t="shared" si="1"/>
        <v>0</v>
      </c>
    </row>
    <row r="17" spans="1:22" ht="59" customHeight="1">
      <c r="A17" s="37">
        <v>12</v>
      </c>
      <c r="B17" s="73"/>
      <c r="C17" s="74"/>
      <c r="D17" s="74"/>
      <c r="E17" s="74"/>
      <c r="F17" s="74"/>
      <c r="G17" s="74"/>
      <c r="H17" s="74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63">
        <f t="shared" si="0"/>
        <v>0</v>
      </c>
      <c r="V17" s="63">
        <f t="shared" si="1"/>
        <v>0</v>
      </c>
    </row>
    <row r="18" spans="1:22" ht="55" hidden="1" customHeight="1">
      <c r="A18" s="37">
        <v>13</v>
      </c>
      <c r="B18" s="73"/>
      <c r="C18" s="74"/>
      <c r="D18" s="74"/>
      <c r="E18" s="74"/>
      <c r="F18" s="74"/>
      <c r="G18" s="74"/>
      <c r="H18" s="74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63">
        <f t="shared" ref="U18:U37" si="2">SUM(I18:S18)</f>
        <v>0</v>
      </c>
      <c r="V18" s="64">
        <f t="shared" ref="V18:V37" si="3">ROUNDDOWN(MIN((SUM(I18:S18))*$W$4,$X$4),-3)</f>
        <v>0</v>
      </c>
    </row>
    <row r="19" spans="1:22" ht="55" hidden="1" customHeight="1">
      <c r="A19" s="37">
        <v>14</v>
      </c>
      <c r="B19" s="73"/>
      <c r="C19" s="74"/>
      <c r="D19" s="74"/>
      <c r="E19" s="74"/>
      <c r="F19" s="74"/>
      <c r="G19" s="74"/>
      <c r="H19" s="74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63">
        <f t="shared" si="2"/>
        <v>0</v>
      </c>
      <c r="V19" s="64">
        <f t="shared" si="3"/>
        <v>0</v>
      </c>
    </row>
    <row r="20" spans="1:22" ht="55" hidden="1" customHeight="1">
      <c r="A20" s="37">
        <v>15</v>
      </c>
      <c r="B20" s="73"/>
      <c r="C20" s="74"/>
      <c r="D20" s="74"/>
      <c r="E20" s="74"/>
      <c r="F20" s="74"/>
      <c r="G20" s="74"/>
      <c r="H20" s="74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63">
        <f t="shared" si="2"/>
        <v>0</v>
      </c>
      <c r="V20" s="64">
        <f t="shared" si="3"/>
        <v>0</v>
      </c>
    </row>
    <row r="21" spans="1:22" ht="55" hidden="1" customHeight="1">
      <c r="A21" s="37">
        <v>16</v>
      </c>
      <c r="B21" s="73"/>
      <c r="C21" s="74"/>
      <c r="D21" s="74"/>
      <c r="E21" s="74"/>
      <c r="F21" s="74"/>
      <c r="G21" s="74"/>
      <c r="H21" s="74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63">
        <f t="shared" si="2"/>
        <v>0</v>
      </c>
      <c r="V21" s="64">
        <f t="shared" si="3"/>
        <v>0</v>
      </c>
    </row>
    <row r="22" spans="1:22" ht="55" hidden="1" customHeight="1">
      <c r="A22" s="37">
        <v>17</v>
      </c>
      <c r="B22" s="73"/>
      <c r="C22" s="74"/>
      <c r="D22" s="74"/>
      <c r="E22" s="74"/>
      <c r="F22" s="74"/>
      <c r="G22" s="74"/>
      <c r="H22" s="74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63">
        <f t="shared" si="2"/>
        <v>0</v>
      </c>
      <c r="V22" s="64">
        <f t="shared" si="3"/>
        <v>0</v>
      </c>
    </row>
    <row r="23" spans="1:22" ht="55" hidden="1" customHeight="1">
      <c r="A23" s="37">
        <v>18</v>
      </c>
      <c r="B23" s="73"/>
      <c r="C23" s="74"/>
      <c r="D23" s="74"/>
      <c r="E23" s="74"/>
      <c r="F23" s="74"/>
      <c r="G23" s="74"/>
      <c r="H23" s="74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63">
        <f t="shared" si="2"/>
        <v>0</v>
      </c>
      <c r="V23" s="64">
        <f t="shared" si="3"/>
        <v>0</v>
      </c>
    </row>
    <row r="24" spans="1:22" ht="55" hidden="1" customHeight="1">
      <c r="A24" s="37">
        <v>19</v>
      </c>
      <c r="B24" s="73"/>
      <c r="C24" s="74"/>
      <c r="D24" s="74"/>
      <c r="E24" s="74"/>
      <c r="F24" s="74"/>
      <c r="G24" s="74"/>
      <c r="H24" s="74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63">
        <f t="shared" si="2"/>
        <v>0</v>
      </c>
      <c r="V24" s="64">
        <f t="shared" si="3"/>
        <v>0</v>
      </c>
    </row>
    <row r="25" spans="1:22" ht="55" hidden="1" customHeight="1">
      <c r="A25" s="37">
        <v>20</v>
      </c>
      <c r="B25" s="73"/>
      <c r="C25" s="74"/>
      <c r="D25" s="74"/>
      <c r="E25" s="74"/>
      <c r="F25" s="74"/>
      <c r="G25" s="74"/>
      <c r="H25" s="74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63">
        <f t="shared" si="2"/>
        <v>0</v>
      </c>
      <c r="V25" s="64">
        <f t="shared" si="3"/>
        <v>0</v>
      </c>
    </row>
    <row r="26" spans="1:22" ht="55" hidden="1" customHeight="1">
      <c r="A26" s="37">
        <v>21</v>
      </c>
      <c r="B26" s="73"/>
      <c r="C26" s="74"/>
      <c r="D26" s="74"/>
      <c r="E26" s="74"/>
      <c r="F26" s="74"/>
      <c r="G26" s="74"/>
      <c r="H26" s="74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63">
        <f t="shared" si="2"/>
        <v>0</v>
      </c>
      <c r="V26" s="64">
        <f t="shared" si="3"/>
        <v>0</v>
      </c>
    </row>
    <row r="27" spans="1:22" ht="55" hidden="1" customHeight="1">
      <c r="A27" s="37">
        <v>22</v>
      </c>
      <c r="B27" s="73"/>
      <c r="C27" s="74"/>
      <c r="D27" s="74"/>
      <c r="E27" s="74"/>
      <c r="F27" s="74"/>
      <c r="G27" s="74"/>
      <c r="H27" s="74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63">
        <f t="shared" si="2"/>
        <v>0</v>
      </c>
      <c r="V27" s="64">
        <f t="shared" si="3"/>
        <v>0</v>
      </c>
    </row>
    <row r="28" spans="1:22" ht="55" hidden="1" customHeight="1">
      <c r="A28" s="37">
        <v>23</v>
      </c>
      <c r="B28" s="73"/>
      <c r="C28" s="74"/>
      <c r="D28" s="74"/>
      <c r="E28" s="74"/>
      <c r="F28" s="74"/>
      <c r="G28" s="74"/>
      <c r="H28" s="74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63">
        <f t="shared" si="2"/>
        <v>0</v>
      </c>
      <c r="V28" s="64">
        <f t="shared" si="3"/>
        <v>0</v>
      </c>
    </row>
    <row r="29" spans="1:22" ht="55" hidden="1" customHeight="1">
      <c r="A29" s="37">
        <v>24</v>
      </c>
      <c r="B29" s="73"/>
      <c r="C29" s="74"/>
      <c r="D29" s="74"/>
      <c r="E29" s="74"/>
      <c r="F29" s="74"/>
      <c r="G29" s="74"/>
      <c r="H29" s="74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63">
        <f t="shared" si="2"/>
        <v>0</v>
      </c>
      <c r="V29" s="64">
        <f t="shared" si="3"/>
        <v>0</v>
      </c>
    </row>
    <row r="30" spans="1:22" ht="55" hidden="1" customHeight="1">
      <c r="A30" s="37">
        <v>25</v>
      </c>
      <c r="B30" s="73"/>
      <c r="C30" s="74"/>
      <c r="D30" s="74"/>
      <c r="E30" s="74"/>
      <c r="F30" s="74"/>
      <c r="G30" s="74"/>
      <c r="H30" s="74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63">
        <f t="shared" si="2"/>
        <v>0</v>
      </c>
      <c r="V30" s="64">
        <f t="shared" si="3"/>
        <v>0</v>
      </c>
    </row>
    <row r="31" spans="1:22" ht="55" hidden="1" customHeight="1">
      <c r="A31" s="37">
        <v>26</v>
      </c>
      <c r="B31" s="73"/>
      <c r="C31" s="74"/>
      <c r="D31" s="74"/>
      <c r="E31" s="74"/>
      <c r="F31" s="74"/>
      <c r="G31" s="74"/>
      <c r="H31" s="74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63">
        <f t="shared" si="2"/>
        <v>0</v>
      </c>
      <c r="V31" s="64">
        <f t="shared" si="3"/>
        <v>0</v>
      </c>
    </row>
    <row r="32" spans="1:22" ht="55" hidden="1" customHeight="1">
      <c r="A32" s="37">
        <v>27</v>
      </c>
      <c r="B32" s="73"/>
      <c r="C32" s="74"/>
      <c r="D32" s="74"/>
      <c r="E32" s="74"/>
      <c r="F32" s="74"/>
      <c r="G32" s="74"/>
      <c r="H32" s="74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63">
        <f t="shared" si="2"/>
        <v>0</v>
      </c>
      <c r="V32" s="64">
        <f t="shared" si="3"/>
        <v>0</v>
      </c>
    </row>
    <row r="33" spans="1:22" ht="55" hidden="1" customHeight="1">
      <c r="A33" s="37">
        <v>28</v>
      </c>
      <c r="B33" s="73"/>
      <c r="C33" s="74"/>
      <c r="D33" s="74"/>
      <c r="E33" s="74"/>
      <c r="F33" s="74"/>
      <c r="G33" s="74"/>
      <c r="H33" s="74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63">
        <f t="shared" si="2"/>
        <v>0</v>
      </c>
      <c r="V33" s="64">
        <f t="shared" si="3"/>
        <v>0</v>
      </c>
    </row>
    <row r="34" spans="1:22" ht="55" hidden="1" customHeight="1">
      <c r="A34" s="37">
        <v>29</v>
      </c>
      <c r="B34" s="73"/>
      <c r="C34" s="74"/>
      <c r="D34" s="74"/>
      <c r="E34" s="74"/>
      <c r="F34" s="74"/>
      <c r="G34" s="74"/>
      <c r="H34" s="74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63">
        <f t="shared" si="2"/>
        <v>0</v>
      </c>
      <c r="V34" s="64">
        <f t="shared" si="3"/>
        <v>0</v>
      </c>
    </row>
    <row r="35" spans="1:22" ht="55" hidden="1" customHeight="1">
      <c r="A35" s="37">
        <v>30</v>
      </c>
      <c r="B35" s="73"/>
      <c r="C35" s="74"/>
      <c r="D35" s="74"/>
      <c r="E35" s="74"/>
      <c r="F35" s="74"/>
      <c r="G35" s="74"/>
      <c r="H35" s="74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63">
        <f t="shared" si="2"/>
        <v>0</v>
      </c>
      <c r="V35" s="64">
        <f t="shared" si="3"/>
        <v>0</v>
      </c>
    </row>
    <row r="36" spans="1:22" ht="55" hidden="1" customHeight="1">
      <c r="A36" s="37">
        <v>31</v>
      </c>
      <c r="B36" s="73"/>
      <c r="C36" s="74"/>
      <c r="D36" s="74"/>
      <c r="E36" s="74"/>
      <c r="F36" s="74"/>
      <c r="G36" s="74"/>
      <c r="H36" s="74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63">
        <f t="shared" si="2"/>
        <v>0</v>
      </c>
      <c r="V36" s="64">
        <f t="shared" si="3"/>
        <v>0</v>
      </c>
    </row>
    <row r="37" spans="1:22" ht="55" hidden="1" customHeight="1">
      <c r="A37" s="37">
        <v>32</v>
      </c>
      <c r="B37" s="73"/>
      <c r="C37" s="74"/>
      <c r="D37" s="74"/>
      <c r="E37" s="74"/>
      <c r="F37" s="74"/>
      <c r="G37" s="74"/>
      <c r="H37" s="74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63">
        <f t="shared" si="2"/>
        <v>0</v>
      </c>
      <c r="V37" s="64">
        <f t="shared" si="3"/>
        <v>0</v>
      </c>
    </row>
    <row r="38" spans="1:22" ht="55" hidden="1" customHeight="1">
      <c r="A38" s="37">
        <v>33</v>
      </c>
      <c r="B38" s="73"/>
      <c r="C38" s="74"/>
      <c r="D38" s="74"/>
      <c r="E38" s="74"/>
      <c r="F38" s="74"/>
      <c r="G38" s="74"/>
      <c r="H38" s="74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63">
        <f t="shared" ref="U38:U55" si="4">SUM(I38:S38)</f>
        <v>0</v>
      </c>
      <c r="V38" s="64">
        <f t="shared" ref="V38:V55" si="5">ROUNDDOWN(MIN((SUM(I38:S38))*$W$4,$X$4),-3)</f>
        <v>0</v>
      </c>
    </row>
    <row r="39" spans="1:22" ht="55" hidden="1" customHeight="1">
      <c r="A39" s="37">
        <v>34</v>
      </c>
      <c r="B39" s="73"/>
      <c r="C39" s="74"/>
      <c r="D39" s="74"/>
      <c r="E39" s="74"/>
      <c r="F39" s="74"/>
      <c r="G39" s="74"/>
      <c r="H39" s="74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63">
        <f t="shared" si="4"/>
        <v>0</v>
      </c>
      <c r="V39" s="64">
        <f t="shared" si="5"/>
        <v>0</v>
      </c>
    </row>
    <row r="40" spans="1:22" ht="55" hidden="1" customHeight="1">
      <c r="A40" s="37">
        <v>35</v>
      </c>
      <c r="B40" s="73"/>
      <c r="C40" s="74"/>
      <c r="D40" s="74"/>
      <c r="E40" s="74"/>
      <c r="F40" s="74"/>
      <c r="G40" s="74"/>
      <c r="H40" s="74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63">
        <f t="shared" si="4"/>
        <v>0</v>
      </c>
      <c r="V40" s="64">
        <f t="shared" si="5"/>
        <v>0</v>
      </c>
    </row>
    <row r="41" spans="1:22" ht="55" hidden="1" customHeight="1">
      <c r="A41" s="37">
        <v>36</v>
      </c>
      <c r="B41" s="73"/>
      <c r="C41" s="74"/>
      <c r="D41" s="74"/>
      <c r="E41" s="74"/>
      <c r="F41" s="74"/>
      <c r="G41" s="74"/>
      <c r="H41" s="74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63">
        <f t="shared" si="4"/>
        <v>0</v>
      </c>
      <c r="V41" s="64">
        <f t="shared" si="5"/>
        <v>0</v>
      </c>
    </row>
    <row r="42" spans="1:22" ht="55" hidden="1" customHeight="1">
      <c r="A42" s="37">
        <v>37</v>
      </c>
      <c r="B42" s="73"/>
      <c r="C42" s="74"/>
      <c r="D42" s="74"/>
      <c r="E42" s="74"/>
      <c r="F42" s="74"/>
      <c r="G42" s="74"/>
      <c r="H42" s="74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63">
        <f t="shared" si="4"/>
        <v>0</v>
      </c>
      <c r="V42" s="64">
        <f t="shared" si="5"/>
        <v>0</v>
      </c>
    </row>
    <row r="43" spans="1:22" ht="55" hidden="1" customHeight="1">
      <c r="A43" s="37">
        <v>38</v>
      </c>
      <c r="B43" s="73"/>
      <c r="C43" s="74"/>
      <c r="D43" s="74"/>
      <c r="E43" s="74"/>
      <c r="F43" s="74"/>
      <c r="G43" s="74"/>
      <c r="H43" s="74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63">
        <f t="shared" si="4"/>
        <v>0</v>
      </c>
      <c r="V43" s="64">
        <f t="shared" si="5"/>
        <v>0</v>
      </c>
    </row>
    <row r="44" spans="1:22" ht="55" hidden="1" customHeight="1">
      <c r="A44" s="37">
        <v>39</v>
      </c>
      <c r="B44" s="73"/>
      <c r="C44" s="74"/>
      <c r="D44" s="74"/>
      <c r="E44" s="74"/>
      <c r="F44" s="74"/>
      <c r="G44" s="74"/>
      <c r="H44" s="74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63">
        <f t="shared" si="4"/>
        <v>0</v>
      </c>
      <c r="V44" s="64">
        <f t="shared" si="5"/>
        <v>0</v>
      </c>
    </row>
    <row r="45" spans="1:22" ht="55" hidden="1" customHeight="1">
      <c r="A45" s="37">
        <v>40</v>
      </c>
      <c r="B45" s="73"/>
      <c r="C45" s="74"/>
      <c r="D45" s="74"/>
      <c r="E45" s="74"/>
      <c r="F45" s="74"/>
      <c r="G45" s="74"/>
      <c r="H45" s="74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63">
        <f t="shared" si="4"/>
        <v>0</v>
      </c>
      <c r="V45" s="64">
        <f t="shared" si="5"/>
        <v>0</v>
      </c>
    </row>
    <row r="46" spans="1:22" ht="55" hidden="1" customHeight="1">
      <c r="A46" s="37">
        <v>41</v>
      </c>
      <c r="B46" s="73"/>
      <c r="C46" s="74"/>
      <c r="D46" s="74"/>
      <c r="E46" s="74"/>
      <c r="F46" s="74"/>
      <c r="G46" s="74"/>
      <c r="H46" s="74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63">
        <f t="shared" si="4"/>
        <v>0</v>
      </c>
      <c r="V46" s="64">
        <f t="shared" si="5"/>
        <v>0</v>
      </c>
    </row>
    <row r="47" spans="1:22" ht="55" hidden="1" customHeight="1">
      <c r="A47" s="37">
        <v>42</v>
      </c>
      <c r="B47" s="73"/>
      <c r="C47" s="74"/>
      <c r="D47" s="74"/>
      <c r="E47" s="74"/>
      <c r="F47" s="74"/>
      <c r="G47" s="74"/>
      <c r="H47" s="74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63">
        <f t="shared" si="4"/>
        <v>0</v>
      </c>
      <c r="V47" s="64">
        <f t="shared" si="5"/>
        <v>0</v>
      </c>
    </row>
    <row r="48" spans="1:22" ht="55" hidden="1" customHeight="1">
      <c r="A48" s="37">
        <v>43</v>
      </c>
      <c r="B48" s="73"/>
      <c r="C48" s="74"/>
      <c r="D48" s="74"/>
      <c r="E48" s="74"/>
      <c r="F48" s="74"/>
      <c r="G48" s="74"/>
      <c r="H48" s="74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63">
        <f t="shared" si="4"/>
        <v>0</v>
      </c>
      <c r="V48" s="64">
        <f t="shared" si="5"/>
        <v>0</v>
      </c>
    </row>
    <row r="49" spans="1:22" ht="55" hidden="1" customHeight="1">
      <c r="A49" s="37">
        <v>44</v>
      </c>
      <c r="B49" s="73"/>
      <c r="C49" s="74"/>
      <c r="D49" s="74"/>
      <c r="E49" s="74"/>
      <c r="F49" s="74"/>
      <c r="G49" s="74"/>
      <c r="H49" s="74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63">
        <f t="shared" si="4"/>
        <v>0</v>
      </c>
      <c r="V49" s="64">
        <f t="shared" si="5"/>
        <v>0</v>
      </c>
    </row>
    <row r="50" spans="1:22" ht="55" hidden="1" customHeight="1">
      <c r="A50" s="37">
        <v>45</v>
      </c>
      <c r="B50" s="73"/>
      <c r="C50" s="74"/>
      <c r="D50" s="74"/>
      <c r="E50" s="74"/>
      <c r="F50" s="74"/>
      <c r="G50" s="74"/>
      <c r="H50" s="74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63">
        <f t="shared" si="4"/>
        <v>0</v>
      </c>
      <c r="V50" s="64">
        <f t="shared" si="5"/>
        <v>0</v>
      </c>
    </row>
    <row r="51" spans="1:22" ht="55" hidden="1" customHeight="1">
      <c r="A51" s="37">
        <v>46</v>
      </c>
      <c r="B51" s="73"/>
      <c r="C51" s="74"/>
      <c r="D51" s="74"/>
      <c r="E51" s="74"/>
      <c r="F51" s="74"/>
      <c r="G51" s="74"/>
      <c r="H51" s="74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63">
        <f t="shared" si="4"/>
        <v>0</v>
      </c>
      <c r="V51" s="64">
        <f t="shared" si="5"/>
        <v>0</v>
      </c>
    </row>
    <row r="52" spans="1:22" ht="55" hidden="1" customHeight="1">
      <c r="A52" s="37">
        <v>47</v>
      </c>
      <c r="B52" s="73"/>
      <c r="C52" s="74"/>
      <c r="D52" s="74"/>
      <c r="E52" s="74"/>
      <c r="F52" s="74"/>
      <c r="G52" s="74"/>
      <c r="H52" s="74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63">
        <f t="shared" si="4"/>
        <v>0</v>
      </c>
      <c r="V52" s="64">
        <f t="shared" si="5"/>
        <v>0</v>
      </c>
    </row>
    <row r="53" spans="1:22" ht="55" hidden="1" customHeight="1">
      <c r="A53" s="37">
        <v>48</v>
      </c>
      <c r="B53" s="73"/>
      <c r="C53" s="74"/>
      <c r="D53" s="74"/>
      <c r="E53" s="74"/>
      <c r="F53" s="74"/>
      <c r="G53" s="74"/>
      <c r="H53" s="74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63">
        <f t="shared" si="4"/>
        <v>0</v>
      </c>
      <c r="V53" s="64">
        <f t="shared" si="5"/>
        <v>0</v>
      </c>
    </row>
    <row r="54" spans="1:22" ht="55" hidden="1" customHeight="1">
      <c r="A54" s="37">
        <v>49</v>
      </c>
      <c r="B54" s="73"/>
      <c r="C54" s="74"/>
      <c r="D54" s="74"/>
      <c r="E54" s="74"/>
      <c r="F54" s="74"/>
      <c r="G54" s="74"/>
      <c r="H54" s="74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63">
        <f t="shared" si="4"/>
        <v>0</v>
      </c>
      <c r="V54" s="64">
        <f t="shared" si="5"/>
        <v>0</v>
      </c>
    </row>
    <row r="55" spans="1:22" ht="55" hidden="1" customHeight="1">
      <c r="A55" s="38">
        <v>50</v>
      </c>
      <c r="B55" s="73"/>
      <c r="C55" s="74"/>
      <c r="D55" s="74"/>
      <c r="E55" s="74"/>
      <c r="F55" s="74"/>
      <c r="G55" s="74"/>
      <c r="H55" s="74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63">
        <f t="shared" si="4"/>
        <v>0</v>
      </c>
      <c r="V55" s="64">
        <f t="shared" si="5"/>
        <v>0</v>
      </c>
    </row>
    <row r="56" spans="1:22" ht="55" customHeight="1">
      <c r="A56" s="39" t="s">
        <v>45</v>
      </c>
      <c r="B56" s="76"/>
      <c r="C56" s="76"/>
      <c r="D56" s="76"/>
      <c r="E56" s="76"/>
      <c r="F56" s="76"/>
      <c r="G56" s="76"/>
      <c r="H56" s="76"/>
      <c r="I56" s="77">
        <f t="shared" ref="I56:V56" si="6">SUM(I6:I55)</f>
        <v>0</v>
      </c>
      <c r="J56" s="77">
        <f t="shared" si="6"/>
        <v>0</v>
      </c>
      <c r="K56" s="77">
        <f t="shared" si="6"/>
        <v>0</v>
      </c>
      <c r="L56" s="77">
        <f t="shared" si="6"/>
        <v>0</v>
      </c>
      <c r="M56" s="77">
        <f t="shared" si="6"/>
        <v>0</v>
      </c>
      <c r="N56" s="77">
        <f t="shared" si="6"/>
        <v>0</v>
      </c>
      <c r="O56" s="77">
        <f t="shared" si="6"/>
        <v>0</v>
      </c>
      <c r="P56" s="77">
        <f t="shared" si="6"/>
        <v>0</v>
      </c>
      <c r="Q56" s="77">
        <f t="shared" si="6"/>
        <v>0</v>
      </c>
      <c r="R56" s="77">
        <f t="shared" si="6"/>
        <v>0</v>
      </c>
      <c r="S56" s="77">
        <f t="shared" si="6"/>
        <v>0</v>
      </c>
      <c r="T56" s="77">
        <f t="shared" si="6"/>
        <v>0</v>
      </c>
      <c r="U56" s="65">
        <f>SUM(U6:U55)</f>
        <v>0</v>
      </c>
      <c r="V56" s="64">
        <f t="shared" si="6"/>
        <v>0</v>
      </c>
    </row>
  </sheetData>
  <sheetProtection algorithmName="SHA-512" hashValue="dWCHjTk5+u4P/LusZbKC1TKJWYYFyt3ZcbcJ3AaQhBk6iqsK1r8bBH8LUvTjojQszxz3ma0GuolEZ6IziBTg0A==" saltValue="xaai0bRTRdNZJkBy3OuTxw==" spinCount="100000" sheet="1" objects="1" scenarios="1"/>
  <mergeCells count="23">
    <mergeCell ref="X2:X3"/>
    <mergeCell ref="W2:W3"/>
    <mergeCell ref="F2:F4"/>
    <mergeCell ref="G2:G4"/>
    <mergeCell ref="V2:V4"/>
    <mergeCell ref="U2:U4"/>
    <mergeCell ref="T2:T4"/>
    <mergeCell ref="A1:V1"/>
    <mergeCell ref="I2:S2"/>
    <mergeCell ref="I3:J3"/>
    <mergeCell ref="K3:M3"/>
    <mergeCell ref="N3:N4"/>
    <mergeCell ref="A2:A4"/>
    <mergeCell ref="B2:B4"/>
    <mergeCell ref="C2:C4"/>
    <mergeCell ref="O3:O4"/>
    <mergeCell ref="P3:P4"/>
    <mergeCell ref="Q3:Q4"/>
    <mergeCell ref="R3:R4"/>
    <mergeCell ref="D2:D4"/>
    <mergeCell ref="E2:E4"/>
    <mergeCell ref="H2:H4"/>
    <mergeCell ref="S3:S4"/>
  </mergeCells>
  <phoneticPr fontId="2"/>
  <conditionalFormatting sqref="B6:B55 F6:U55 U5:U17">
    <cfRule type="containsBlanks" dxfId="17" priority="5">
      <formula>LEN(TRIM(B5))=0</formula>
    </cfRule>
  </conditionalFormatting>
  <conditionalFormatting sqref="B6:C55">
    <cfRule type="containsBlanks" dxfId="16" priority="4">
      <formula>LEN(TRIM(B6))=0</formula>
    </cfRule>
  </conditionalFormatting>
  <conditionalFormatting sqref="D6:E55">
    <cfRule type="containsBlanks" dxfId="15" priority="1">
      <formula>LEN(TRIM(D6))=0</formula>
    </cfRule>
  </conditionalFormatting>
  <dataValidations count="3">
    <dataValidation type="whole" allowBlank="1" showInputMessage="1" showErrorMessage="1" sqref="B6:B55" xr:uid="{11890A11-39AE-424A-81AF-4EA69D056245}">
      <formula1>1</formula1>
      <formula2>15</formula2>
    </dataValidation>
    <dataValidation type="list" allowBlank="1" showInputMessage="1" showErrorMessage="1" sqref="H6:H55" xr:uid="{9EFCD610-39F2-4674-B7A8-3B30CD7F5E89}">
      <formula1>"期間消費電力量（kWh）,定格消費電力（W）"</formula1>
    </dataValidation>
    <dataValidation type="whole" allowBlank="1" showInputMessage="1" showErrorMessage="1" sqref="I6:T55 U5:U55" xr:uid="{2DBBDBD9-DE28-44A2-ACCE-1F9BED10C8F6}">
      <formula1>0</formula1>
      <formula2>9999999</formula2>
    </dataValidation>
  </dataValidations>
  <pageMargins left="0.70866141732283472" right="0.51181102362204722" top="0.55118110236220474" bottom="0" header="0.31496062992125984" footer="0.31496062992125984"/>
  <pageSetup paperSize="9" scale="53" orientation="landscape" r:id="rId1"/>
  <headerFooter>
    <oddHeader>&amp;L住戸内訳表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D14BB3C-259F-4E1D-A103-96F3881F2D61}">
            <xm:f>基本情報!$C$8="戸建"</xm:f>
            <x14:dxf>
              <fill>
                <patternFill>
                  <bgColor theme="0" tint="-0.499984740745262"/>
                </patternFill>
              </fill>
            </x14:dxf>
          </x14:cfRule>
          <xm:sqref>B6:C55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0F932-B5F5-44AA-9676-15F3D28C3AAA}">
  <sheetPr>
    <pageSetUpPr fitToPage="1"/>
  </sheetPr>
  <dimension ref="A1:AB56"/>
  <sheetViews>
    <sheetView view="pageBreakPreview" zoomScale="60" zoomScaleNormal="80" workbookViewId="0">
      <selection activeCell="I8" sqref="I8"/>
    </sheetView>
  </sheetViews>
  <sheetFormatPr defaultRowHeight="25"/>
  <cols>
    <col min="1" max="1" width="7.26953125" style="49" customWidth="1"/>
    <col min="2" max="2" width="8.26953125" style="2" customWidth="1"/>
    <col min="3" max="3" width="12.08984375" style="2" customWidth="1"/>
    <col min="4" max="4" width="17.54296875" style="2" customWidth="1"/>
    <col min="5" max="6" width="21" style="11" customWidth="1"/>
    <col min="7" max="8" width="21" style="2" customWidth="1"/>
    <col min="9" max="9" width="21" style="11" customWidth="1"/>
    <col min="10" max="12" width="20.90625" style="2" customWidth="1"/>
    <col min="13" max="20" width="20.90625" style="2" hidden="1" customWidth="1"/>
    <col min="21" max="21" width="20.90625" style="56" hidden="1" customWidth="1"/>
    <col min="22" max="22" width="20.90625" style="21" customWidth="1"/>
    <col min="23" max="23" width="22.6328125" style="6" customWidth="1"/>
    <col min="24" max="24" width="11.54296875" style="35" customWidth="1"/>
    <col min="25" max="27" width="11.7265625" style="35" customWidth="1"/>
    <col min="28" max="28" width="18.6328125" style="35" customWidth="1"/>
    <col min="29" max="16384" width="8.7265625" style="2"/>
  </cols>
  <sheetData>
    <row r="1" spans="1:28" ht="40" customHeight="1">
      <c r="A1" s="53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22"/>
      <c r="W1" s="7"/>
    </row>
    <row r="2" spans="1:28" s="49" customFormat="1" ht="40" customHeight="1">
      <c r="A2" s="88" t="s">
        <v>7</v>
      </c>
      <c r="B2" s="88" t="s">
        <v>8</v>
      </c>
      <c r="C2" s="89" t="s">
        <v>55</v>
      </c>
      <c r="D2" s="103" t="s">
        <v>27</v>
      </c>
      <c r="E2" s="89" t="s">
        <v>56</v>
      </c>
      <c r="F2" s="88" t="s">
        <v>42</v>
      </c>
      <c r="G2" s="89" t="s">
        <v>57</v>
      </c>
      <c r="H2" s="88" t="s">
        <v>43</v>
      </c>
      <c r="I2" s="90" t="s">
        <v>44</v>
      </c>
      <c r="J2" s="88" t="s">
        <v>54</v>
      </c>
      <c r="K2" s="88"/>
      <c r="L2" s="88"/>
      <c r="M2" s="88"/>
      <c r="N2" s="88"/>
      <c r="O2" s="88"/>
      <c r="P2" s="88"/>
      <c r="Q2" s="88"/>
      <c r="R2" s="88"/>
      <c r="S2" s="88"/>
      <c r="T2" s="88"/>
      <c r="U2" s="100" t="s">
        <v>71</v>
      </c>
      <c r="V2" s="97" t="s">
        <v>61</v>
      </c>
      <c r="W2" s="95" t="s">
        <v>59</v>
      </c>
      <c r="X2" s="54" t="s">
        <v>24</v>
      </c>
      <c r="Y2" s="104" t="s">
        <v>25</v>
      </c>
      <c r="Z2" s="104"/>
      <c r="AA2" s="104"/>
      <c r="AB2" s="104"/>
    </row>
    <row r="3" spans="1:28" s="49" customFormat="1" ht="40" customHeight="1">
      <c r="A3" s="88"/>
      <c r="B3" s="88"/>
      <c r="C3" s="88"/>
      <c r="D3" s="91"/>
      <c r="E3" s="88"/>
      <c r="F3" s="88"/>
      <c r="G3" s="88"/>
      <c r="H3" s="88"/>
      <c r="I3" s="91"/>
      <c r="J3" s="88" t="s">
        <v>17</v>
      </c>
      <c r="K3" s="88"/>
      <c r="L3" s="88" t="s">
        <v>20</v>
      </c>
      <c r="M3" s="88"/>
      <c r="N3" s="88"/>
      <c r="O3" s="88" t="s">
        <v>10</v>
      </c>
      <c r="P3" s="88" t="s">
        <v>11</v>
      </c>
      <c r="Q3" s="88" t="s">
        <v>12</v>
      </c>
      <c r="R3" s="88" t="s">
        <v>13</v>
      </c>
      <c r="S3" s="88" t="s">
        <v>14</v>
      </c>
      <c r="T3" s="88" t="s">
        <v>15</v>
      </c>
      <c r="U3" s="101"/>
      <c r="V3" s="98"/>
      <c r="W3" s="95"/>
      <c r="X3" s="105">
        <v>0.66666666666666663</v>
      </c>
      <c r="Y3" s="31" t="s">
        <v>29</v>
      </c>
      <c r="Z3" s="31" t="s">
        <v>30</v>
      </c>
      <c r="AA3" s="31" t="s">
        <v>31</v>
      </c>
      <c r="AB3" s="31" t="s">
        <v>32</v>
      </c>
    </row>
    <row r="4" spans="1:28" s="49" customFormat="1" ht="40" customHeight="1">
      <c r="A4" s="88"/>
      <c r="B4" s="88"/>
      <c r="C4" s="88"/>
      <c r="D4" s="92"/>
      <c r="E4" s="88"/>
      <c r="F4" s="88"/>
      <c r="G4" s="88"/>
      <c r="H4" s="88"/>
      <c r="I4" s="92"/>
      <c r="J4" s="36" t="s">
        <v>46</v>
      </c>
      <c r="K4" s="36" t="s">
        <v>19</v>
      </c>
      <c r="L4" s="36" t="s">
        <v>21</v>
      </c>
      <c r="M4" s="36" t="s">
        <v>22</v>
      </c>
      <c r="N4" s="36" t="s">
        <v>23</v>
      </c>
      <c r="O4" s="88"/>
      <c r="P4" s="88"/>
      <c r="Q4" s="88"/>
      <c r="R4" s="88"/>
      <c r="S4" s="88"/>
      <c r="T4" s="88"/>
      <c r="U4" s="102"/>
      <c r="V4" s="99"/>
      <c r="W4" s="96"/>
      <c r="X4" s="105"/>
      <c r="Y4" s="55">
        <v>1000000</v>
      </c>
      <c r="Z4" s="55">
        <v>400000</v>
      </c>
      <c r="AA4" s="55">
        <v>420000</v>
      </c>
      <c r="AB4" s="55">
        <v>220000</v>
      </c>
    </row>
    <row r="5" spans="1:28" s="49" customFormat="1" ht="137.5" customHeight="1">
      <c r="A5" s="66" t="s">
        <v>65</v>
      </c>
      <c r="B5" s="67">
        <v>2</v>
      </c>
      <c r="C5" s="67">
        <v>205</v>
      </c>
      <c r="D5" s="71" t="s">
        <v>72</v>
      </c>
      <c r="E5" s="67" t="s">
        <v>66</v>
      </c>
      <c r="F5" s="67" t="s">
        <v>67</v>
      </c>
      <c r="G5" s="67" t="s">
        <v>68</v>
      </c>
      <c r="H5" s="67" t="s">
        <v>69</v>
      </c>
      <c r="I5" s="68" t="s">
        <v>73</v>
      </c>
      <c r="J5" s="62">
        <v>289000</v>
      </c>
      <c r="K5" s="62">
        <v>32000</v>
      </c>
      <c r="L5" s="62">
        <v>8400</v>
      </c>
      <c r="M5" s="67"/>
      <c r="N5" s="67"/>
      <c r="O5" s="67"/>
      <c r="P5" s="67"/>
      <c r="Q5" s="67"/>
      <c r="R5" s="67"/>
      <c r="S5" s="67"/>
      <c r="T5" s="69"/>
      <c r="U5" s="61">
        <v>0</v>
      </c>
      <c r="V5" s="62">
        <f>SUM(J5:T5)-U5</f>
        <v>329400</v>
      </c>
      <c r="W5" s="60">
        <f>ROUNDDOWN(MIN((V5)*$X$3,_xlfn.IFS(D5="エネファーム",1000000,D5="エコキュート",400000,D5="ハイブリッド",420000,D5="エコジョーズ・その他",220000,D5="",0)),-3)</f>
        <v>219000</v>
      </c>
      <c r="X5" s="70"/>
      <c r="Y5" s="55"/>
      <c r="Z5" s="55"/>
      <c r="AA5" s="55"/>
      <c r="AB5" s="55"/>
    </row>
    <row r="6" spans="1:28" ht="59" customHeight="1">
      <c r="A6" s="57">
        <v>1</v>
      </c>
      <c r="B6" s="73"/>
      <c r="C6" s="74"/>
      <c r="D6" s="74"/>
      <c r="E6" s="74"/>
      <c r="F6" s="74"/>
      <c r="G6" s="74"/>
      <c r="H6" s="74"/>
      <c r="I6" s="74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63">
        <f t="shared" ref="V6:V17" si="0">SUM(J6:T6)-U6</f>
        <v>0</v>
      </c>
      <c r="W6" s="64">
        <f t="shared" ref="W6:W17" si="1">ROUNDDOWN(MIN((V6)*$X$3,_xlfn.IFS(D6="エネファーム",1000000,D6="エコキュート",400000,D6="ハイブリッド",420000,D6="エコジョーズ・その他",220000,D6="",0)),-3)</f>
        <v>0</v>
      </c>
    </row>
    <row r="7" spans="1:28" ht="59" customHeight="1">
      <c r="A7" s="37">
        <v>2</v>
      </c>
      <c r="B7" s="73"/>
      <c r="C7" s="74"/>
      <c r="D7" s="74"/>
      <c r="E7" s="74"/>
      <c r="F7" s="74"/>
      <c r="G7" s="74"/>
      <c r="H7" s="74"/>
      <c r="I7" s="74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63">
        <f t="shared" si="0"/>
        <v>0</v>
      </c>
      <c r="W7" s="64">
        <f t="shared" si="1"/>
        <v>0</v>
      </c>
    </row>
    <row r="8" spans="1:28" ht="59" customHeight="1">
      <c r="A8" s="37">
        <v>3</v>
      </c>
      <c r="B8" s="73"/>
      <c r="C8" s="74"/>
      <c r="D8" s="74"/>
      <c r="E8" s="74"/>
      <c r="F8" s="74"/>
      <c r="G8" s="74"/>
      <c r="H8" s="74"/>
      <c r="I8" s="74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63">
        <f t="shared" si="0"/>
        <v>0</v>
      </c>
      <c r="W8" s="64">
        <f t="shared" si="1"/>
        <v>0</v>
      </c>
    </row>
    <row r="9" spans="1:28" ht="59" customHeight="1">
      <c r="A9" s="37">
        <v>4</v>
      </c>
      <c r="B9" s="73"/>
      <c r="C9" s="74"/>
      <c r="D9" s="74"/>
      <c r="E9" s="74"/>
      <c r="F9" s="74"/>
      <c r="G9" s="74"/>
      <c r="H9" s="74"/>
      <c r="I9" s="74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63">
        <f t="shared" si="0"/>
        <v>0</v>
      </c>
      <c r="W9" s="64">
        <f t="shared" si="1"/>
        <v>0</v>
      </c>
    </row>
    <row r="10" spans="1:28" ht="59" customHeight="1">
      <c r="A10" s="37">
        <v>5</v>
      </c>
      <c r="B10" s="73"/>
      <c r="C10" s="74"/>
      <c r="D10" s="74"/>
      <c r="E10" s="74"/>
      <c r="F10" s="74"/>
      <c r="G10" s="74"/>
      <c r="H10" s="74"/>
      <c r="I10" s="74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63">
        <f t="shared" si="0"/>
        <v>0</v>
      </c>
      <c r="W10" s="64">
        <f t="shared" si="1"/>
        <v>0</v>
      </c>
    </row>
    <row r="11" spans="1:28" ht="59" customHeight="1">
      <c r="A11" s="37">
        <v>6</v>
      </c>
      <c r="B11" s="73"/>
      <c r="C11" s="74"/>
      <c r="D11" s="74"/>
      <c r="E11" s="74"/>
      <c r="F11" s="74"/>
      <c r="G11" s="74"/>
      <c r="H11" s="74"/>
      <c r="I11" s="74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63">
        <f t="shared" si="0"/>
        <v>0</v>
      </c>
      <c r="W11" s="64">
        <f t="shared" si="1"/>
        <v>0</v>
      </c>
    </row>
    <row r="12" spans="1:28" ht="59" customHeight="1">
      <c r="A12" s="37">
        <v>7</v>
      </c>
      <c r="B12" s="73"/>
      <c r="C12" s="74"/>
      <c r="D12" s="74"/>
      <c r="E12" s="74"/>
      <c r="F12" s="74"/>
      <c r="G12" s="74"/>
      <c r="H12" s="74"/>
      <c r="I12" s="74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63">
        <f t="shared" si="0"/>
        <v>0</v>
      </c>
      <c r="W12" s="64">
        <f t="shared" si="1"/>
        <v>0</v>
      </c>
    </row>
    <row r="13" spans="1:28" ht="59" customHeight="1">
      <c r="A13" s="37">
        <v>8</v>
      </c>
      <c r="B13" s="73"/>
      <c r="C13" s="74"/>
      <c r="D13" s="74"/>
      <c r="E13" s="74"/>
      <c r="F13" s="74"/>
      <c r="G13" s="74"/>
      <c r="H13" s="74"/>
      <c r="I13" s="74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63">
        <f t="shared" si="0"/>
        <v>0</v>
      </c>
      <c r="W13" s="64">
        <f t="shared" si="1"/>
        <v>0</v>
      </c>
    </row>
    <row r="14" spans="1:28" ht="59" customHeight="1">
      <c r="A14" s="37">
        <v>9</v>
      </c>
      <c r="B14" s="73"/>
      <c r="C14" s="74"/>
      <c r="D14" s="74"/>
      <c r="E14" s="74"/>
      <c r="F14" s="74"/>
      <c r="G14" s="74"/>
      <c r="H14" s="74"/>
      <c r="I14" s="74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63">
        <f t="shared" si="0"/>
        <v>0</v>
      </c>
      <c r="W14" s="64">
        <f t="shared" si="1"/>
        <v>0</v>
      </c>
    </row>
    <row r="15" spans="1:28" ht="59" customHeight="1">
      <c r="A15" s="37">
        <v>10</v>
      </c>
      <c r="B15" s="73"/>
      <c r="C15" s="74"/>
      <c r="D15" s="74"/>
      <c r="E15" s="74"/>
      <c r="F15" s="74"/>
      <c r="G15" s="74"/>
      <c r="H15" s="74"/>
      <c r="I15" s="74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63">
        <f t="shared" si="0"/>
        <v>0</v>
      </c>
      <c r="W15" s="64">
        <f t="shared" si="1"/>
        <v>0</v>
      </c>
    </row>
    <row r="16" spans="1:28" ht="59" customHeight="1">
      <c r="A16" s="37">
        <v>11</v>
      </c>
      <c r="B16" s="73"/>
      <c r="C16" s="74"/>
      <c r="D16" s="74"/>
      <c r="E16" s="74"/>
      <c r="F16" s="74"/>
      <c r="G16" s="74"/>
      <c r="H16" s="74"/>
      <c r="I16" s="74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63">
        <f t="shared" si="0"/>
        <v>0</v>
      </c>
      <c r="W16" s="64">
        <f t="shared" si="1"/>
        <v>0</v>
      </c>
    </row>
    <row r="17" spans="1:23" ht="59" customHeight="1">
      <c r="A17" s="37">
        <v>12</v>
      </c>
      <c r="B17" s="73"/>
      <c r="C17" s="74"/>
      <c r="D17" s="74"/>
      <c r="E17" s="74"/>
      <c r="F17" s="74"/>
      <c r="G17" s="74"/>
      <c r="H17" s="74"/>
      <c r="I17" s="74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63">
        <f t="shared" si="0"/>
        <v>0</v>
      </c>
      <c r="W17" s="64">
        <f t="shared" si="1"/>
        <v>0</v>
      </c>
    </row>
    <row r="18" spans="1:23" ht="55" hidden="1" customHeight="1">
      <c r="A18" s="37">
        <v>13</v>
      </c>
      <c r="B18" s="73"/>
      <c r="C18" s="74"/>
      <c r="D18" s="74"/>
      <c r="E18" s="74"/>
      <c r="F18" s="74"/>
      <c r="G18" s="74"/>
      <c r="H18" s="74"/>
      <c r="I18" s="74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63">
        <f t="shared" ref="V18:V37" si="2">SUM(J18:T18)</f>
        <v>0</v>
      </c>
      <c r="W18" s="64">
        <f t="shared" ref="W18:W37" si="3">ROUNDDOWN(MIN((SUM(J18:T18))*$X$3,_xlfn.IFS(D18="エネファーム",1000000,D18="エコキュート",400000,D18="ハイブリッド",420000,D18="エコジョーズ・その他",220000,D18="",0)),-3)</f>
        <v>0</v>
      </c>
    </row>
    <row r="19" spans="1:23" ht="55" hidden="1" customHeight="1">
      <c r="A19" s="37">
        <v>14</v>
      </c>
      <c r="B19" s="73"/>
      <c r="C19" s="74"/>
      <c r="D19" s="74"/>
      <c r="E19" s="74"/>
      <c r="F19" s="74"/>
      <c r="G19" s="74"/>
      <c r="H19" s="74"/>
      <c r="I19" s="74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63">
        <f t="shared" si="2"/>
        <v>0</v>
      </c>
      <c r="W19" s="64">
        <f t="shared" si="3"/>
        <v>0</v>
      </c>
    </row>
    <row r="20" spans="1:23" ht="55" hidden="1" customHeight="1">
      <c r="A20" s="37">
        <v>15</v>
      </c>
      <c r="B20" s="73"/>
      <c r="C20" s="74"/>
      <c r="D20" s="74"/>
      <c r="E20" s="74"/>
      <c r="F20" s="74"/>
      <c r="G20" s="74"/>
      <c r="H20" s="74"/>
      <c r="I20" s="74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63">
        <f t="shared" si="2"/>
        <v>0</v>
      </c>
      <c r="W20" s="64">
        <f t="shared" si="3"/>
        <v>0</v>
      </c>
    </row>
    <row r="21" spans="1:23" ht="55" hidden="1" customHeight="1">
      <c r="A21" s="37">
        <v>16</v>
      </c>
      <c r="B21" s="73"/>
      <c r="C21" s="74"/>
      <c r="D21" s="74"/>
      <c r="E21" s="74"/>
      <c r="F21" s="74"/>
      <c r="G21" s="74"/>
      <c r="H21" s="74"/>
      <c r="I21" s="74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63">
        <f t="shared" si="2"/>
        <v>0</v>
      </c>
      <c r="W21" s="64">
        <f t="shared" si="3"/>
        <v>0</v>
      </c>
    </row>
    <row r="22" spans="1:23" ht="55" hidden="1" customHeight="1">
      <c r="A22" s="37">
        <v>17</v>
      </c>
      <c r="B22" s="73"/>
      <c r="C22" s="74"/>
      <c r="D22" s="74"/>
      <c r="E22" s="74"/>
      <c r="F22" s="74"/>
      <c r="G22" s="74"/>
      <c r="H22" s="74"/>
      <c r="I22" s="74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63">
        <f t="shared" si="2"/>
        <v>0</v>
      </c>
      <c r="W22" s="64">
        <f t="shared" si="3"/>
        <v>0</v>
      </c>
    </row>
    <row r="23" spans="1:23" ht="55" hidden="1" customHeight="1">
      <c r="A23" s="37">
        <v>18</v>
      </c>
      <c r="B23" s="73"/>
      <c r="C23" s="74"/>
      <c r="D23" s="74"/>
      <c r="E23" s="74"/>
      <c r="F23" s="74"/>
      <c r="G23" s="74"/>
      <c r="H23" s="74"/>
      <c r="I23" s="74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63">
        <f t="shared" si="2"/>
        <v>0</v>
      </c>
      <c r="W23" s="64">
        <f t="shared" si="3"/>
        <v>0</v>
      </c>
    </row>
    <row r="24" spans="1:23" ht="55" hidden="1" customHeight="1">
      <c r="A24" s="37">
        <v>19</v>
      </c>
      <c r="B24" s="73"/>
      <c r="C24" s="74"/>
      <c r="D24" s="74"/>
      <c r="E24" s="74"/>
      <c r="F24" s="74"/>
      <c r="G24" s="74"/>
      <c r="H24" s="74"/>
      <c r="I24" s="74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63">
        <f t="shared" si="2"/>
        <v>0</v>
      </c>
      <c r="W24" s="64">
        <f t="shared" si="3"/>
        <v>0</v>
      </c>
    </row>
    <row r="25" spans="1:23" ht="55" hidden="1" customHeight="1">
      <c r="A25" s="37">
        <v>20</v>
      </c>
      <c r="B25" s="73"/>
      <c r="C25" s="74"/>
      <c r="D25" s="74"/>
      <c r="E25" s="74"/>
      <c r="F25" s="74"/>
      <c r="G25" s="74"/>
      <c r="H25" s="74"/>
      <c r="I25" s="74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63">
        <f t="shared" si="2"/>
        <v>0</v>
      </c>
      <c r="W25" s="64">
        <f t="shared" si="3"/>
        <v>0</v>
      </c>
    </row>
    <row r="26" spans="1:23" ht="55" hidden="1" customHeight="1">
      <c r="A26" s="37">
        <v>21</v>
      </c>
      <c r="B26" s="73"/>
      <c r="C26" s="74"/>
      <c r="D26" s="74"/>
      <c r="E26" s="74"/>
      <c r="F26" s="74"/>
      <c r="G26" s="74"/>
      <c r="H26" s="74"/>
      <c r="I26" s="74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63">
        <f t="shared" si="2"/>
        <v>0</v>
      </c>
      <c r="W26" s="64">
        <f t="shared" si="3"/>
        <v>0</v>
      </c>
    </row>
    <row r="27" spans="1:23" ht="55" hidden="1" customHeight="1">
      <c r="A27" s="37">
        <v>22</v>
      </c>
      <c r="B27" s="73"/>
      <c r="C27" s="74"/>
      <c r="D27" s="74"/>
      <c r="E27" s="74"/>
      <c r="F27" s="74"/>
      <c r="G27" s="74"/>
      <c r="H27" s="74"/>
      <c r="I27" s="74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63">
        <f t="shared" si="2"/>
        <v>0</v>
      </c>
      <c r="W27" s="64">
        <f t="shared" si="3"/>
        <v>0</v>
      </c>
    </row>
    <row r="28" spans="1:23" ht="55" hidden="1" customHeight="1">
      <c r="A28" s="37">
        <v>23</v>
      </c>
      <c r="B28" s="73"/>
      <c r="C28" s="74"/>
      <c r="D28" s="74"/>
      <c r="E28" s="74"/>
      <c r="F28" s="74"/>
      <c r="G28" s="74"/>
      <c r="H28" s="74"/>
      <c r="I28" s="74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63">
        <f t="shared" si="2"/>
        <v>0</v>
      </c>
      <c r="W28" s="64">
        <f t="shared" si="3"/>
        <v>0</v>
      </c>
    </row>
    <row r="29" spans="1:23" ht="55" hidden="1" customHeight="1">
      <c r="A29" s="37">
        <v>24</v>
      </c>
      <c r="B29" s="73"/>
      <c r="C29" s="74"/>
      <c r="D29" s="74"/>
      <c r="E29" s="74"/>
      <c r="F29" s="74"/>
      <c r="G29" s="74"/>
      <c r="H29" s="74"/>
      <c r="I29" s="74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63">
        <f t="shared" si="2"/>
        <v>0</v>
      </c>
      <c r="W29" s="64">
        <f t="shared" si="3"/>
        <v>0</v>
      </c>
    </row>
    <row r="30" spans="1:23" ht="55" hidden="1" customHeight="1">
      <c r="A30" s="37">
        <v>25</v>
      </c>
      <c r="B30" s="73"/>
      <c r="C30" s="74"/>
      <c r="D30" s="74"/>
      <c r="E30" s="74"/>
      <c r="F30" s="74"/>
      <c r="G30" s="74"/>
      <c r="H30" s="74"/>
      <c r="I30" s="74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63">
        <f t="shared" si="2"/>
        <v>0</v>
      </c>
      <c r="W30" s="64">
        <f t="shared" si="3"/>
        <v>0</v>
      </c>
    </row>
    <row r="31" spans="1:23" ht="55" hidden="1" customHeight="1">
      <c r="A31" s="37">
        <v>26</v>
      </c>
      <c r="B31" s="73"/>
      <c r="C31" s="74"/>
      <c r="D31" s="74"/>
      <c r="E31" s="74"/>
      <c r="F31" s="74"/>
      <c r="G31" s="74"/>
      <c r="H31" s="74"/>
      <c r="I31" s="74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63">
        <f t="shared" si="2"/>
        <v>0</v>
      </c>
      <c r="W31" s="64">
        <f t="shared" si="3"/>
        <v>0</v>
      </c>
    </row>
    <row r="32" spans="1:23" ht="55" hidden="1" customHeight="1">
      <c r="A32" s="37">
        <v>27</v>
      </c>
      <c r="B32" s="73"/>
      <c r="C32" s="74"/>
      <c r="D32" s="74"/>
      <c r="E32" s="74"/>
      <c r="F32" s="74"/>
      <c r="G32" s="74"/>
      <c r="H32" s="74"/>
      <c r="I32" s="74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63">
        <f t="shared" si="2"/>
        <v>0</v>
      </c>
      <c r="W32" s="64">
        <f t="shared" si="3"/>
        <v>0</v>
      </c>
    </row>
    <row r="33" spans="1:23" ht="55" hidden="1" customHeight="1">
      <c r="A33" s="37">
        <v>28</v>
      </c>
      <c r="B33" s="73"/>
      <c r="C33" s="74"/>
      <c r="D33" s="74"/>
      <c r="E33" s="74"/>
      <c r="F33" s="74"/>
      <c r="G33" s="74"/>
      <c r="H33" s="74"/>
      <c r="I33" s="74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63">
        <f t="shared" si="2"/>
        <v>0</v>
      </c>
      <c r="W33" s="64">
        <f t="shared" si="3"/>
        <v>0</v>
      </c>
    </row>
    <row r="34" spans="1:23" ht="55" hidden="1" customHeight="1">
      <c r="A34" s="37">
        <v>29</v>
      </c>
      <c r="B34" s="73"/>
      <c r="C34" s="74"/>
      <c r="D34" s="74"/>
      <c r="E34" s="74"/>
      <c r="F34" s="74"/>
      <c r="G34" s="74"/>
      <c r="H34" s="74"/>
      <c r="I34" s="74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63">
        <f t="shared" si="2"/>
        <v>0</v>
      </c>
      <c r="W34" s="64">
        <f t="shared" si="3"/>
        <v>0</v>
      </c>
    </row>
    <row r="35" spans="1:23" ht="55" hidden="1" customHeight="1">
      <c r="A35" s="37">
        <v>30</v>
      </c>
      <c r="B35" s="73"/>
      <c r="C35" s="74"/>
      <c r="D35" s="74"/>
      <c r="E35" s="74"/>
      <c r="F35" s="74"/>
      <c r="G35" s="74"/>
      <c r="H35" s="74"/>
      <c r="I35" s="74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63">
        <f t="shared" si="2"/>
        <v>0</v>
      </c>
      <c r="W35" s="64">
        <f t="shared" si="3"/>
        <v>0</v>
      </c>
    </row>
    <row r="36" spans="1:23" ht="55" hidden="1" customHeight="1">
      <c r="A36" s="37">
        <v>31</v>
      </c>
      <c r="B36" s="73"/>
      <c r="C36" s="74"/>
      <c r="D36" s="74"/>
      <c r="E36" s="74"/>
      <c r="F36" s="74"/>
      <c r="G36" s="74"/>
      <c r="H36" s="74"/>
      <c r="I36" s="74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63">
        <f t="shared" si="2"/>
        <v>0</v>
      </c>
      <c r="W36" s="64">
        <f t="shared" si="3"/>
        <v>0</v>
      </c>
    </row>
    <row r="37" spans="1:23" ht="55" hidden="1" customHeight="1">
      <c r="A37" s="37">
        <v>32</v>
      </c>
      <c r="B37" s="73"/>
      <c r="C37" s="74"/>
      <c r="D37" s="74"/>
      <c r="E37" s="74"/>
      <c r="F37" s="74"/>
      <c r="G37" s="74"/>
      <c r="H37" s="74"/>
      <c r="I37" s="74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63">
        <f t="shared" si="2"/>
        <v>0</v>
      </c>
      <c r="W37" s="64">
        <f t="shared" si="3"/>
        <v>0</v>
      </c>
    </row>
    <row r="38" spans="1:23" ht="55" hidden="1" customHeight="1">
      <c r="A38" s="37">
        <v>33</v>
      </c>
      <c r="B38" s="73"/>
      <c r="C38" s="74"/>
      <c r="D38" s="74"/>
      <c r="E38" s="74"/>
      <c r="F38" s="74"/>
      <c r="G38" s="74"/>
      <c r="H38" s="74"/>
      <c r="I38" s="74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63">
        <f t="shared" ref="V38:V55" si="4">SUM(J38:T38)</f>
        <v>0</v>
      </c>
      <c r="W38" s="64">
        <f t="shared" ref="W38:W55" si="5">ROUNDDOWN(MIN((SUM(J38:T38))*$X$3,_xlfn.IFS(D38="エネファーム",1000000,D38="エコキュート",400000,D38="ハイブリッド",420000,D38="エコジョーズ・その他",220000,D38="",0)),-3)</f>
        <v>0</v>
      </c>
    </row>
    <row r="39" spans="1:23" ht="55" hidden="1" customHeight="1">
      <c r="A39" s="37">
        <v>34</v>
      </c>
      <c r="B39" s="73"/>
      <c r="C39" s="74"/>
      <c r="D39" s="74"/>
      <c r="E39" s="74"/>
      <c r="F39" s="74"/>
      <c r="G39" s="74"/>
      <c r="H39" s="74"/>
      <c r="I39" s="74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63">
        <f t="shared" si="4"/>
        <v>0</v>
      </c>
      <c r="W39" s="64">
        <f t="shared" si="5"/>
        <v>0</v>
      </c>
    </row>
    <row r="40" spans="1:23" ht="55" hidden="1" customHeight="1">
      <c r="A40" s="37">
        <v>35</v>
      </c>
      <c r="B40" s="73"/>
      <c r="C40" s="74"/>
      <c r="D40" s="74"/>
      <c r="E40" s="74"/>
      <c r="F40" s="74"/>
      <c r="G40" s="74"/>
      <c r="H40" s="74"/>
      <c r="I40" s="74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63">
        <f t="shared" si="4"/>
        <v>0</v>
      </c>
      <c r="W40" s="64">
        <f t="shared" si="5"/>
        <v>0</v>
      </c>
    </row>
    <row r="41" spans="1:23" ht="55" hidden="1" customHeight="1">
      <c r="A41" s="37">
        <v>36</v>
      </c>
      <c r="B41" s="73"/>
      <c r="C41" s="74"/>
      <c r="D41" s="74"/>
      <c r="E41" s="74"/>
      <c r="F41" s="74"/>
      <c r="G41" s="74"/>
      <c r="H41" s="74"/>
      <c r="I41" s="74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63">
        <f t="shared" si="4"/>
        <v>0</v>
      </c>
      <c r="W41" s="64">
        <f t="shared" si="5"/>
        <v>0</v>
      </c>
    </row>
    <row r="42" spans="1:23" ht="55" hidden="1" customHeight="1">
      <c r="A42" s="37">
        <v>37</v>
      </c>
      <c r="B42" s="73"/>
      <c r="C42" s="74"/>
      <c r="D42" s="74"/>
      <c r="E42" s="74"/>
      <c r="F42" s="74"/>
      <c r="G42" s="74"/>
      <c r="H42" s="74"/>
      <c r="I42" s="74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63">
        <f t="shared" si="4"/>
        <v>0</v>
      </c>
      <c r="W42" s="64">
        <f t="shared" si="5"/>
        <v>0</v>
      </c>
    </row>
    <row r="43" spans="1:23" ht="55" hidden="1" customHeight="1">
      <c r="A43" s="37">
        <v>38</v>
      </c>
      <c r="B43" s="73"/>
      <c r="C43" s="74"/>
      <c r="D43" s="74"/>
      <c r="E43" s="74"/>
      <c r="F43" s="74"/>
      <c r="G43" s="74"/>
      <c r="H43" s="74"/>
      <c r="I43" s="74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63">
        <f t="shared" si="4"/>
        <v>0</v>
      </c>
      <c r="W43" s="64">
        <f t="shared" si="5"/>
        <v>0</v>
      </c>
    </row>
    <row r="44" spans="1:23" ht="55" hidden="1" customHeight="1">
      <c r="A44" s="37">
        <v>39</v>
      </c>
      <c r="B44" s="73"/>
      <c r="C44" s="74"/>
      <c r="D44" s="74"/>
      <c r="E44" s="74"/>
      <c r="F44" s="74"/>
      <c r="G44" s="74"/>
      <c r="H44" s="74"/>
      <c r="I44" s="74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63">
        <f t="shared" si="4"/>
        <v>0</v>
      </c>
      <c r="W44" s="64">
        <f t="shared" si="5"/>
        <v>0</v>
      </c>
    </row>
    <row r="45" spans="1:23" ht="55" hidden="1" customHeight="1">
      <c r="A45" s="37">
        <v>40</v>
      </c>
      <c r="B45" s="73"/>
      <c r="C45" s="74"/>
      <c r="D45" s="74"/>
      <c r="E45" s="74"/>
      <c r="F45" s="74"/>
      <c r="G45" s="74"/>
      <c r="H45" s="74"/>
      <c r="I45" s="74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63">
        <f t="shared" si="4"/>
        <v>0</v>
      </c>
      <c r="W45" s="64">
        <f t="shared" si="5"/>
        <v>0</v>
      </c>
    </row>
    <row r="46" spans="1:23" ht="55" hidden="1" customHeight="1">
      <c r="A46" s="37">
        <v>41</v>
      </c>
      <c r="B46" s="73"/>
      <c r="C46" s="74"/>
      <c r="D46" s="74"/>
      <c r="E46" s="74"/>
      <c r="F46" s="74"/>
      <c r="G46" s="74"/>
      <c r="H46" s="74"/>
      <c r="I46" s="74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63">
        <f t="shared" si="4"/>
        <v>0</v>
      </c>
      <c r="W46" s="64">
        <f t="shared" si="5"/>
        <v>0</v>
      </c>
    </row>
    <row r="47" spans="1:23" ht="55" hidden="1" customHeight="1">
      <c r="A47" s="37">
        <v>42</v>
      </c>
      <c r="B47" s="73"/>
      <c r="C47" s="74"/>
      <c r="D47" s="74"/>
      <c r="E47" s="74"/>
      <c r="F47" s="74"/>
      <c r="G47" s="74"/>
      <c r="H47" s="74"/>
      <c r="I47" s="74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63">
        <f t="shared" si="4"/>
        <v>0</v>
      </c>
      <c r="W47" s="64">
        <f t="shared" si="5"/>
        <v>0</v>
      </c>
    </row>
    <row r="48" spans="1:23" ht="55" hidden="1" customHeight="1">
      <c r="A48" s="37">
        <v>43</v>
      </c>
      <c r="B48" s="73"/>
      <c r="C48" s="74"/>
      <c r="D48" s="74"/>
      <c r="E48" s="74"/>
      <c r="F48" s="74"/>
      <c r="G48" s="74"/>
      <c r="H48" s="74"/>
      <c r="I48" s="74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63">
        <f t="shared" si="4"/>
        <v>0</v>
      </c>
      <c r="W48" s="64">
        <f t="shared" si="5"/>
        <v>0</v>
      </c>
    </row>
    <row r="49" spans="1:23" ht="55" hidden="1" customHeight="1">
      <c r="A49" s="37">
        <v>44</v>
      </c>
      <c r="B49" s="73"/>
      <c r="C49" s="74"/>
      <c r="D49" s="74"/>
      <c r="E49" s="74"/>
      <c r="F49" s="74"/>
      <c r="G49" s="74"/>
      <c r="H49" s="74"/>
      <c r="I49" s="74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63">
        <f t="shared" si="4"/>
        <v>0</v>
      </c>
      <c r="W49" s="64">
        <f t="shared" si="5"/>
        <v>0</v>
      </c>
    </row>
    <row r="50" spans="1:23" ht="55" hidden="1" customHeight="1">
      <c r="A50" s="37">
        <v>45</v>
      </c>
      <c r="B50" s="73"/>
      <c r="C50" s="74"/>
      <c r="D50" s="74"/>
      <c r="E50" s="74"/>
      <c r="F50" s="74"/>
      <c r="G50" s="74"/>
      <c r="H50" s="74"/>
      <c r="I50" s="74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63">
        <f t="shared" si="4"/>
        <v>0</v>
      </c>
      <c r="W50" s="64">
        <f t="shared" si="5"/>
        <v>0</v>
      </c>
    </row>
    <row r="51" spans="1:23" ht="55" hidden="1" customHeight="1">
      <c r="A51" s="37">
        <v>46</v>
      </c>
      <c r="B51" s="73"/>
      <c r="C51" s="74"/>
      <c r="D51" s="74"/>
      <c r="E51" s="74"/>
      <c r="F51" s="74"/>
      <c r="G51" s="74"/>
      <c r="H51" s="74"/>
      <c r="I51" s="74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63">
        <f t="shared" si="4"/>
        <v>0</v>
      </c>
      <c r="W51" s="64">
        <f t="shared" si="5"/>
        <v>0</v>
      </c>
    </row>
    <row r="52" spans="1:23" ht="55" hidden="1" customHeight="1">
      <c r="A52" s="37">
        <v>47</v>
      </c>
      <c r="B52" s="73"/>
      <c r="C52" s="74"/>
      <c r="D52" s="74"/>
      <c r="E52" s="74"/>
      <c r="F52" s="74"/>
      <c r="G52" s="74"/>
      <c r="H52" s="74"/>
      <c r="I52" s="74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63">
        <f t="shared" si="4"/>
        <v>0</v>
      </c>
      <c r="W52" s="64">
        <f t="shared" si="5"/>
        <v>0</v>
      </c>
    </row>
    <row r="53" spans="1:23" ht="55" hidden="1" customHeight="1">
      <c r="A53" s="37">
        <v>48</v>
      </c>
      <c r="B53" s="73"/>
      <c r="C53" s="74"/>
      <c r="D53" s="74"/>
      <c r="E53" s="74"/>
      <c r="F53" s="74"/>
      <c r="G53" s="74"/>
      <c r="H53" s="74"/>
      <c r="I53" s="74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63">
        <f t="shared" si="4"/>
        <v>0</v>
      </c>
      <c r="W53" s="64">
        <f t="shared" si="5"/>
        <v>0</v>
      </c>
    </row>
    <row r="54" spans="1:23" ht="55" hidden="1" customHeight="1">
      <c r="A54" s="37">
        <v>49</v>
      </c>
      <c r="B54" s="73"/>
      <c r="C54" s="74"/>
      <c r="D54" s="74"/>
      <c r="E54" s="74"/>
      <c r="F54" s="74"/>
      <c r="G54" s="74"/>
      <c r="H54" s="74"/>
      <c r="I54" s="74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63">
        <f t="shared" si="4"/>
        <v>0</v>
      </c>
      <c r="W54" s="64">
        <f t="shared" si="5"/>
        <v>0</v>
      </c>
    </row>
    <row r="55" spans="1:23" ht="55" hidden="1" customHeight="1">
      <c r="A55" s="38">
        <v>50</v>
      </c>
      <c r="B55" s="73"/>
      <c r="C55" s="74"/>
      <c r="D55" s="74"/>
      <c r="E55" s="74"/>
      <c r="F55" s="74"/>
      <c r="G55" s="74"/>
      <c r="H55" s="74"/>
      <c r="I55" s="74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63">
        <f t="shared" si="4"/>
        <v>0</v>
      </c>
      <c r="W55" s="64">
        <f t="shared" si="5"/>
        <v>0</v>
      </c>
    </row>
    <row r="56" spans="1:23" ht="55" customHeight="1">
      <c r="A56" s="39" t="s">
        <v>45</v>
      </c>
      <c r="B56" s="76"/>
      <c r="C56" s="76"/>
      <c r="D56" s="76"/>
      <c r="E56" s="76"/>
      <c r="F56" s="76"/>
      <c r="G56" s="76"/>
      <c r="H56" s="76"/>
      <c r="I56" s="76"/>
      <c r="J56" s="77">
        <f t="shared" ref="J56:W56" si="6">SUM(J6:J55)</f>
        <v>0</v>
      </c>
      <c r="K56" s="77">
        <f t="shared" si="6"/>
        <v>0</v>
      </c>
      <c r="L56" s="77">
        <f t="shared" si="6"/>
        <v>0</v>
      </c>
      <c r="M56" s="77">
        <f t="shared" si="6"/>
        <v>0</v>
      </c>
      <c r="N56" s="77">
        <f t="shared" si="6"/>
        <v>0</v>
      </c>
      <c r="O56" s="77">
        <f t="shared" si="6"/>
        <v>0</v>
      </c>
      <c r="P56" s="77">
        <f t="shared" si="6"/>
        <v>0</v>
      </c>
      <c r="Q56" s="77">
        <f t="shared" si="6"/>
        <v>0</v>
      </c>
      <c r="R56" s="77">
        <f t="shared" si="6"/>
        <v>0</v>
      </c>
      <c r="S56" s="77">
        <f t="shared" si="6"/>
        <v>0</v>
      </c>
      <c r="T56" s="77">
        <f t="shared" si="6"/>
        <v>0</v>
      </c>
      <c r="U56" s="77">
        <f t="shared" si="6"/>
        <v>0</v>
      </c>
      <c r="V56" s="77">
        <f t="shared" si="6"/>
        <v>0</v>
      </c>
      <c r="W56" s="64">
        <f t="shared" si="6"/>
        <v>0</v>
      </c>
    </row>
  </sheetData>
  <sheetProtection algorithmName="SHA-512" hashValue="RByEBslFZKDP5E/pvI3jMh/d9l+0h+WZtu9fL0kz0R0+9kAZPXn6VhzI18sSJsM1ws/akSZc2g66cJQxCWHR8Q==" saltValue="XtINH4Ocm9CaHDW4hGwktA==" spinCount="100000" sheet="1" objects="1" scenarios="1"/>
  <mergeCells count="23">
    <mergeCell ref="I2:I4"/>
    <mergeCell ref="Y2:AB2"/>
    <mergeCell ref="X3:X4"/>
    <mergeCell ref="J3:K3"/>
    <mergeCell ref="L3:N3"/>
    <mergeCell ref="O3:O4"/>
    <mergeCell ref="P3:P4"/>
    <mergeCell ref="Q3:Q4"/>
    <mergeCell ref="R3:R4"/>
    <mergeCell ref="S3:S4"/>
    <mergeCell ref="T3:T4"/>
    <mergeCell ref="J2:T2"/>
    <mergeCell ref="W2:W4"/>
    <mergeCell ref="V2:V4"/>
    <mergeCell ref="U2:U4"/>
    <mergeCell ref="A2:A4"/>
    <mergeCell ref="B2:B4"/>
    <mergeCell ref="C2:C4"/>
    <mergeCell ref="G2:G4"/>
    <mergeCell ref="H2:H4"/>
    <mergeCell ref="D2:D4"/>
    <mergeCell ref="E2:E4"/>
    <mergeCell ref="F2:F4"/>
  </mergeCells>
  <phoneticPr fontId="2"/>
  <conditionalFormatting sqref="B6:B55 G6:V55 V5:V17">
    <cfRule type="containsBlanks" dxfId="13" priority="4">
      <formula>LEN(TRIM(B5))=0</formula>
    </cfRule>
  </conditionalFormatting>
  <conditionalFormatting sqref="B6:D55">
    <cfRule type="containsBlanks" dxfId="12" priority="3">
      <formula>LEN(TRIM(B6))=0</formula>
    </cfRule>
  </conditionalFormatting>
  <conditionalFormatting sqref="E6:F55">
    <cfRule type="containsBlanks" dxfId="11" priority="1">
      <formula>LEN(TRIM(E6))=0</formula>
    </cfRule>
  </conditionalFormatting>
  <dataValidations count="4">
    <dataValidation type="whole" allowBlank="1" showInputMessage="1" showErrorMessage="1" sqref="B6:B55" xr:uid="{E52753DA-9288-45EC-9631-7668ED574082}">
      <formula1>1</formula1>
      <formula2>15</formula2>
    </dataValidation>
    <dataValidation type="list" allowBlank="1" showInputMessage="1" showErrorMessage="1" sqref="D6:D55" xr:uid="{5A72CF05-BD7D-4D43-A57A-77C563A2CE90}">
      <formula1>"エネファーム,エコキュート,ハイブリッド,エコジョーズ・その他"</formula1>
    </dataValidation>
    <dataValidation type="list" allowBlank="1" showInputMessage="1" showErrorMessage="1" sqref="I6:I55" xr:uid="{EFECB9B4-C58D-4AB8-8E81-1CC012BD0A86}">
      <formula1>"エネルギー消費効率,モード熱効率,ガス消費量,JIS効率(年間給湯保温効率),消費電力（エコキュートの申請）,エネルギー消費性能計算プグラム"</formula1>
    </dataValidation>
    <dataValidation type="whole" allowBlank="1" showInputMessage="1" showErrorMessage="1" sqref="J6:U55 V5:V55" xr:uid="{BE07B818-2AEC-4E8A-9774-7F13837D61B4}">
      <formula1>0</formula1>
      <formula2>9999999</formula2>
    </dataValidation>
  </dataValidations>
  <pageMargins left="0.51181102362204722" right="0.31496062992125984" top="0.74803149606299213" bottom="0" header="0.31496062992125984" footer="0.31496062992125984"/>
  <pageSetup paperSize="8" scale="77" orientation="landscape" r:id="rId1"/>
  <headerFooter>
    <oddHeader>&amp;L住戸内訳表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AB12F95-474D-4E85-BDD3-285854906FB5}">
            <xm:f>基本情報!$C$8="戸建"</xm:f>
            <x14:dxf>
              <fill>
                <patternFill>
                  <bgColor theme="0" tint="-0.499984740745262"/>
                </patternFill>
              </fill>
            </x14:dxf>
          </x14:cfRule>
          <xm:sqref>B6:C55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7884A-FAC0-460B-913F-C48A5E622575}">
  <sheetPr>
    <pageSetUpPr fitToPage="1"/>
  </sheetPr>
  <dimension ref="A1:Z56"/>
  <sheetViews>
    <sheetView view="pageBreakPreview" zoomScale="60" zoomScaleNormal="80" workbookViewId="0">
      <selection activeCell="R7" sqref="R7"/>
    </sheetView>
  </sheetViews>
  <sheetFormatPr defaultRowHeight="25"/>
  <cols>
    <col min="1" max="1" width="7.26953125" style="49" customWidth="1"/>
    <col min="2" max="2" width="8.26953125" style="2" customWidth="1"/>
    <col min="3" max="3" width="12.08984375" style="2" customWidth="1"/>
    <col min="4" max="4" width="26" style="2" customWidth="1"/>
    <col min="5" max="6" width="17.54296875" style="2" customWidth="1"/>
    <col min="7" max="9" width="20.90625" style="2" customWidth="1"/>
    <col min="10" max="17" width="20.90625" style="2" hidden="1" customWidth="1"/>
    <col min="18" max="18" width="20.90625" style="21" customWidth="1"/>
    <col min="19" max="19" width="23.36328125" style="23" customWidth="1"/>
    <col min="20" max="20" width="22.36328125" style="24" customWidth="1"/>
    <col min="21" max="21" width="22.6328125" style="6" customWidth="1"/>
    <col min="22" max="22" width="11.54296875" style="2" customWidth="1"/>
    <col min="23" max="23" width="11.26953125" style="2" customWidth="1"/>
    <col min="24" max="25" width="24.08984375" style="2" customWidth="1"/>
    <col min="26" max="26" width="18.6328125" style="2" customWidth="1"/>
    <col min="27" max="16384" width="8.7265625" style="2"/>
  </cols>
  <sheetData>
    <row r="1" spans="1:26" ht="40" customHeight="1">
      <c r="A1" s="53" t="s">
        <v>34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1"/>
      <c r="S1" s="51"/>
      <c r="T1" s="51"/>
      <c r="U1" s="50"/>
    </row>
    <row r="2" spans="1:26" ht="55" customHeight="1">
      <c r="A2" s="88" t="s">
        <v>7</v>
      </c>
      <c r="B2" s="88" t="s">
        <v>8</v>
      </c>
      <c r="C2" s="89" t="s">
        <v>55</v>
      </c>
      <c r="D2" s="103" t="s">
        <v>36</v>
      </c>
      <c r="E2" s="88" t="s">
        <v>35</v>
      </c>
      <c r="F2" s="89" t="s">
        <v>64</v>
      </c>
      <c r="G2" s="107" t="s">
        <v>54</v>
      </c>
      <c r="H2" s="108"/>
      <c r="I2" s="108"/>
      <c r="J2" s="108"/>
      <c r="K2" s="108"/>
      <c r="L2" s="108"/>
      <c r="M2" s="108"/>
      <c r="N2" s="108"/>
      <c r="O2" s="108"/>
      <c r="P2" s="108"/>
      <c r="Q2" s="109"/>
      <c r="R2" s="97" t="s">
        <v>58</v>
      </c>
      <c r="S2" s="110" t="s">
        <v>62</v>
      </c>
      <c r="T2" s="110" t="s">
        <v>63</v>
      </c>
      <c r="U2" s="95" t="s">
        <v>59</v>
      </c>
      <c r="V2" s="9" t="s">
        <v>24</v>
      </c>
      <c r="W2" s="93" t="s">
        <v>25</v>
      </c>
      <c r="X2" s="93"/>
      <c r="Y2" s="93"/>
      <c r="Z2" s="8"/>
    </row>
    <row r="3" spans="1:26" ht="55" customHeight="1">
      <c r="A3" s="88"/>
      <c r="B3" s="88"/>
      <c r="C3" s="88"/>
      <c r="D3" s="91"/>
      <c r="E3" s="88"/>
      <c r="F3" s="88"/>
      <c r="G3" s="88" t="s">
        <v>17</v>
      </c>
      <c r="H3" s="88"/>
      <c r="I3" s="88" t="s">
        <v>20</v>
      </c>
      <c r="J3" s="88"/>
      <c r="K3" s="88"/>
      <c r="L3" s="88" t="s">
        <v>10</v>
      </c>
      <c r="M3" s="88" t="s">
        <v>11</v>
      </c>
      <c r="N3" s="88" t="s">
        <v>12</v>
      </c>
      <c r="O3" s="88" t="s">
        <v>13</v>
      </c>
      <c r="P3" s="88" t="s">
        <v>14</v>
      </c>
      <c r="Q3" s="88" t="s">
        <v>15</v>
      </c>
      <c r="R3" s="98"/>
      <c r="S3" s="111"/>
      <c r="T3" s="111"/>
      <c r="U3" s="95"/>
      <c r="V3" s="106">
        <v>0.66666666666666663</v>
      </c>
      <c r="W3" s="4" t="s">
        <v>37</v>
      </c>
      <c r="X3" s="2" t="s">
        <v>38</v>
      </c>
      <c r="Y3" s="2" t="s">
        <v>39</v>
      </c>
    </row>
    <row r="4" spans="1:26" ht="55" customHeight="1">
      <c r="A4" s="88"/>
      <c r="B4" s="88"/>
      <c r="C4" s="88"/>
      <c r="D4" s="92"/>
      <c r="E4" s="88"/>
      <c r="F4" s="88"/>
      <c r="G4" s="36" t="s">
        <v>18</v>
      </c>
      <c r="H4" s="36" t="s">
        <v>19</v>
      </c>
      <c r="I4" s="36" t="s">
        <v>21</v>
      </c>
      <c r="J4" s="36" t="s">
        <v>22</v>
      </c>
      <c r="K4" s="36" t="s">
        <v>23</v>
      </c>
      <c r="L4" s="88"/>
      <c r="M4" s="88"/>
      <c r="N4" s="88"/>
      <c r="O4" s="88"/>
      <c r="P4" s="88"/>
      <c r="Q4" s="88"/>
      <c r="R4" s="99"/>
      <c r="S4" s="112"/>
      <c r="T4" s="112"/>
      <c r="U4" s="96"/>
      <c r="V4" s="106"/>
      <c r="W4" s="10">
        <v>1200000</v>
      </c>
      <c r="X4" s="10">
        <v>150000</v>
      </c>
      <c r="Y4" s="10">
        <v>200000</v>
      </c>
      <c r="Z4" s="10"/>
    </row>
    <row r="5" spans="1:26" s="56" customFormat="1" ht="137.5" customHeight="1">
      <c r="A5" s="58" t="s">
        <v>65</v>
      </c>
      <c r="B5" s="59">
        <v>2</v>
      </c>
      <c r="C5" s="59">
        <v>205</v>
      </c>
      <c r="D5" s="72" t="s">
        <v>74</v>
      </c>
      <c r="E5" s="59" t="s">
        <v>66</v>
      </c>
      <c r="F5" s="59" t="s">
        <v>67</v>
      </c>
      <c r="G5" s="60">
        <v>489000</v>
      </c>
      <c r="H5" s="60">
        <v>115800</v>
      </c>
      <c r="I5" s="60">
        <v>35000</v>
      </c>
      <c r="J5" s="59"/>
      <c r="K5" s="59"/>
      <c r="L5" s="59"/>
      <c r="M5" s="59"/>
      <c r="N5" s="59"/>
      <c r="O5" s="59"/>
      <c r="P5" s="59"/>
      <c r="Q5" s="59"/>
      <c r="R5" s="62">
        <f t="shared" ref="R5:R37" si="0">SUM(G5:Q5)</f>
        <v>639800</v>
      </c>
      <c r="S5" s="68">
        <v>0</v>
      </c>
      <c r="T5" s="62">
        <f>R5-S5</f>
        <v>639800</v>
      </c>
      <c r="U5" s="60">
        <f t="shared" ref="U5:U37" si="1">ROUNDDOWN(MIN((SUM(G5:Q5))*$V$3,_xlfn.IFS(D5="戸建【窓のみ】",1200000,D5="戸建【窓・玄関ドア】",1200000,D5="集合住宅【窓のみ】",150000,D5="集合住宅【窓・玄関ドア】",200000,D5="",0)),-3)</f>
        <v>150000</v>
      </c>
      <c r="V5" s="78"/>
      <c r="W5" s="10"/>
      <c r="X5" s="10"/>
      <c r="Y5" s="10"/>
      <c r="Z5" s="10"/>
    </row>
    <row r="6" spans="1:26" ht="59" customHeight="1">
      <c r="A6" s="57">
        <v>1</v>
      </c>
      <c r="B6" s="73"/>
      <c r="C6" s="74"/>
      <c r="D6" s="74"/>
      <c r="E6" s="74"/>
      <c r="F6" s="74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63">
        <f t="shared" si="0"/>
        <v>0</v>
      </c>
      <c r="S6" s="79"/>
      <c r="T6" s="63">
        <f>R6-S6</f>
        <v>0</v>
      </c>
      <c r="U6" s="64">
        <f t="shared" si="1"/>
        <v>0</v>
      </c>
      <c r="W6" s="19" t="s">
        <v>41</v>
      </c>
    </row>
    <row r="7" spans="1:26" ht="59" customHeight="1">
      <c r="A7" s="37">
        <v>2</v>
      </c>
      <c r="B7" s="73"/>
      <c r="C7" s="74"/>
      <c r="D7" s="74"/>
      <c r="E7" s="74"/>
      <c r="F7" s="74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63">
        <f t="shared" si="0"/>
        <v>0</v>
      </c>
      <c r="S7" s="79"/>
      <c r="T7" s="63">
        <f t="shared" ref="T7:T55" si="2">R7-S7</f>
        <v>0</v>
      </c>
      <c r="U7" s="64">
        <f t="shared" si="1"/>
        <v>0</v>
      </c>
    </row>
    <row r="8" spans="1:26" ht="59" customHeight="1">
      <c r="A8" s="37">
        <v>3</v>
      </c>
      <c r="B8" s="73"/>
      <c r="C8" s="74"/>
      <c r="D8" s="74"/>
      <c r="E8" s="74"/>
      <c r="F8" s="74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63">
        <f t="shared" si="0"/>
        <v>0</v>
      </c>
      <c r="S8" s="79"/>
      <c r="T8" s="63">
        <f t="shared" si="2"/>
        <v>0</v>
      </c>
      <c r="U8" s="64">
        <f t="shared" si="1"/>
        <v>0</v>
      </c>
    </row>
    <row r="9" spans="1:26" ht="59" customHeight="1">
      <c r="A9" s="37">
        <v>4</v>
      </c>
      <c r="B9" s="73"/>
      <c r="C9" s="74"/>
      <c r="D9" s="74"/>
      <c r="E9" s="74"/>
      <c r="F9" s="74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63">
        <f t="shared" si="0"/>
        <v>0</v>
      </c>
      <c r="S9" s="79"/>
      <c r="T9" s="63">
        <f t="shared" si="2"/>
        <v>0</v>
      </c>
      <c r="U9" s="64">
        <f t="shared" si="1"/>
        <v>0</v>
      </c>
    </row>
    <row r="10" spans="1:26" ht="59" customHeight="1">
      <c r="A10" s="37">
        <v>5</v>
      </c>
      <c r="B10" s="73"/>
      <c r="C10" s="74"/>
      <c r="D10" s="74"/>
      <c r="E10" s="74"/>
      <c r="F10" s="74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63">
        <f t="shared" si="0"/>
        <v>0</v>
      </c>
      <c r="S10" s="79"/>
      <c r="T10" s="63">
        <f t="shared" si="2"/>
        <v>0</v>
      </c>
      <c r="U10" s="64">
        <f t="shared" si="1"/>
        <v>0</v>
      </c>
    </row>
    <row r="11" spans="1:26" ht="59" customHeight="1">
      <c r="A11" s="37">
        <v>6</v>
      </c>
      <c r="B11" s="73"/>
      <c r="C11" s="74"/>
      <c r="D11" s="74"/>
      <c r="E11" s="74"/>
      <c r="F11" s="74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63">
        <f t="shared" si="0"/>
        <v>0</v>
      </c>
      <c r="S11" s="79"/>
      <c r="T11" s="63">
        <f t="shared" si="2"/>
        <v>0</v>
      </c>
      <c r="U11" s="64">
        <f t="shared" si="1"/>
        <v>0</v>
      </c>
    </row>
    <row r="12" spans="1:26" ht="59" customHeight="1">
      <c r="A12" s="37">
        <v>7</v>
      </c>
      <c r="B12" s="73"/>
      <c r="C12" s="74"/>
      <c r="D12" s="74"/>
      <c r="E12" s="74"/>
      <c r="F12" s="74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63">
        <f t="shared" si="0"/>
        <v>0</v>
      </c>
      <c r="S12" s="79"/>
      <c r="T12" s="63">
        <f t="shared" si="2"/>
        <v>0</v>
      </c>
      <c r="U12" s="64">
        <f t="shared" si="1"/>
        <v>0</v>
      </c>
    </row>
    <row r="13" spans="1:26" ht="59" customHeight="1">
      <c r="A13" s="37">
        <v>8</v>
      </c>
      <c r="B13" s="73"/>
      <c r="C13" s="74"/>
      <c r="D13" s="74"/>
      <c r="E13" s="74"/>
      <c r="F13" s="74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63">
        <f t="shared" si="0"/>
        <v>0</v>
      </c>
      <c r="S13" s="79"/>
      <c r="T13" s="63">
        <f t="shared" si="2"/>
        <v>0</v>
      </c>
      <c r="U13" s="64">
        <f t="shared" si="1"/>
        <v>0</v>
      </c>
    </row>
    <row r="14" spans="1:26" ht="59" customHeight="1">
      <c r="A14" s="37">
        <v>9</v>
      </c>
      <c r="B14" s="73"/>
      <c r="C14" s="74"/>
      <c r="D14" s="74"/>
      <c r="E14" s="74"/>
      <c r="F14" s="74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63">
        <f t="shared" si="0"/>
        <v>0</v>
      </c>
      <c r="S14" s="79"/>
      <c r="T14" s="63">
        <f t="shared" si="2"/>
        <v>0</v>
      </c>
      <c r="U14" s="64">
        <f t="shared" si="1"/>
        <v>0</v>
      </c>
    </row>
    <row r="15" spans="1:26" ht="59" customHeight="1">
      <c r="A15" s="37">
        <v>10</v>
      </c>
      <c r="B15" s="73"/>
      <c r="C15" s="74"/>
      <c r="D15" s="74"/>
      <c r="E15" s="74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63">
        <f t="shared" si="0"/>
        <v>0</v>
      </c>
      <c r="S15" s="79"/>
      <c r="T15" s="63">
        <f t="shared" si="2"/>
        <v>0</v>
      </c>
      <c r="U15" s="64">
        <f t="shared" si="1"/>
        <v>0</v>
      </c>
    </row>
    <row r="16" spans="1:26" ht="59" customHeight="1">
      <c r="A16" s="37">
        <v>11</v>
      </c>
      <c r="B16" s="73"/>
      <c r="C16" s="74"/>
      <c r="D16" s="74"/>
      <c r="E16" s="74"/>
      <c r="F16" s="74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63">
        <f t="shared" si="0"/>
        <v>0</v>
      </c>
      <c r="S16" s="79"/>
      <c r="T16" s="63">
        <f t="shared" si="2"/>
        <v>0</v>
      </c>
      <c r="U16" s="64">
        <f t="shared" si="1"/>
        <v>0</v>
      </c>
    </row>
    <row r="17" spans="1:21" ht="59" customHeight="1">
      <c r="A17" s="37">
        <v>12</v>
      </c>
      <c r="B17" s="73"/>
      <c r="C17" s="74"/>
      <c r="D17" s="74"/>
      <c r="E17" s="74"/>
      <c r="F17" s="74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63">
        <f t="shared" si="0"/>
        <v>0</v>
      </c>
      <c r="S17" s="79"/>
      <c r="T17" s="63">
        <f t="shared" si="2"/>
        <v>0</v>
      </c>
      <c r="U17" s="64">
        <f t="shared" si="1"/>
        <v>0</v>
      </c>
    </row>
    <row r="18" spans="1:21" ht="55" hidden="1" customHeight="1">
      <c r="A18" s="37">
        <v>13</v>
      </c>
      <c r="B18" s="46"/>
      <c r="C18" s="47"/>
      <c r="D18" s="47"/>
      <c r="E18" s="47"/>
      <c r="F18" s="47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1">
        <f t="shared" si="0"/>
        <v>0</v>
      </c>
      <c r="S18" s="52"/>
      <c r="T18" s="41">
        <f t="shared" si="2"/>
        <v>0</v>
      </c>
      <c r="U18" s="42">
        <f t="shared" si="1"/>
        <v>0</v>
      </c>
    </row>
    <row r="19" spans="1:21" ht="55" hidden="1" customHeight="1">
      <c r="A19" s="37">
        <v>14</v>
      </c>
      <c r="B19" s="46"/>
      <c r="C19" s="47"/>
      <c r="D19" s="47"/>
      <c r="E19" s="47"/>
      <c r="F19" s="47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1">
        <f t="shared" si="0"/>
        <v>0</v>
      </c>
      <c r="S19" s="52"/>
      <c r="T19" s="41">
        <f t="shared" si="2"/>
        <v>0</v>
      </c>
      <c r="U19" s="42">
        <f t="shared" si="1"/>
        <v>0</v>
      </c>
    </row>
    <row r="20" spans="1:21" ht="55" hidden="1" customHeight="1">
      <c r="A20" s="37">
        <v>15</v>
      </c>
      <c r="B20" s="46"/>
      <c r="C20" s="47"/>
      <c r="D20" s="47"/>
      <c r="E20" s="47"/>
      <c r="F20" s="47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1">
        <f t="shared" si="0"/>
        <v>0</v>
      </c>
      <c r="S20" s="52"/>
      <c r="T20" s="41">
        <f t="shared" si="2"/>
        <v>0</v>
      </c>
      <c r="U20" s="42">
        <f t="shared" si="1"/>
        <v>0</v>
      </c>
    </row>
    <row r="21" spans="1:21" ht="55" hidden="1" customHeight="1">
      <c r="A21" s="37">
        <v>16</v>
      </c>
      <c r="B21" s="46"/>
      <c r="C21" s="47"/>
      <c r="D21" s="47"/>
      <c r="E21" s="47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1">
        <f t="shared" si="0"/>
        <v>0</v>
      </c>
      <c r="S21" s="52"/>
      <c r="T21" s="41">
        <f t="shared" si="2"/>
        <v>0</v>
      </c>
      <c r="U21" s="42">
        <f t="shared" si="1"/>
        <v>0</v>
      </c>
    </row>
    <row r="22" spans="1:21" ht="55" hidden="1" customHeight="1">
      <c r="A22" s="37">
        <v>17</v>
      </c>
      <c r="B22" s="46"/>
      <c r="C22" s="47"/>
      <c r="D22" s="47"/>
      <c r="E22" s="47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1">
        <f t="shared" si="0"/>
        <v>0</v>
      </c>
      <c r="S22" s="52"/>
      <c r="T22" s="41">
        <f t="shared" si="2"/>
        <v>0</v>
      </c>
      <c r="U22" s="42">
        <f t="shared" si="1"/>
        <v>0</v>
      </c>
    </row>
    <row r="23" spans="1:21" ht="55" hidden="1" customHeight="1">
      <c r="A23" s="37">
        <v>18</v>
      </c>
      <c r="B23" s="46"/>
      <c r="C23" s="47"/>
      <c r="D23" s="47"/>
      <c r="E23" s="47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1">
        <f t="shared" si="0"/>
        <v>0</v>
      </c>
      <c r="S23" s="52"/>
      <c r="T23" s="41">
        <f t="shared" si="2"/>
        <v>0</v>
      </c>
      <c r="U23" s="42">
        <f t="shared" si="1"/>
        <v>0</v>
      </c>
    </row>
    <row r="24" spans="1:21" ht="55" hidden="1" customHeight="1">
      <c r="A24" s="37">
        <v>19</v>
      </c>
      <c r="B24" s="46"/>
      <c r="C24" s="47"/>
      <c r="D24" s="47"/>
      <c r="E24" s="47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1">
        <f t="shared" si="0"/>
        <v>0</v>
      </c>
      <c r="S24" s="52"/>
      <c r="T24" s="41">
        <f t="shared" si="2"/>
        <v>0</v>
      </c>
      <c r="U24" s="42">
        <f t="shared" si="1"/>
        <v>0</v>
      </c>
    </row>
    <row r="25" spans="1:21" ht="55" hidden="1" customHeight="1">
      <c r="A25" s="37">
        <v>20</v>
      </c>
      <c r="B25" s="46"/>
      <c r="C25" s="47"/>
      <c r="D25" s="47"/>
      <c r="E25" s="47"/>
      <c r="F25" s="47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1">
        <f t="shared" si="0"/>
        <v>0</v>
      </c>
      <c r="S25" s="52"/>
      <c r="T25" s="41">
        <f t="shared" si="2"/>
        <v>0</v>
      </c>
      <c r="U25" s="42">
        <f t="shared" si="1"/>
        <v>0</v>
      </c>
    </row>
    <row r="26" spans="1:21" ht="55" hidden="1" customHeight="1">
      <c r="A26" s="37">
        <v>21</v>
      </c>
      <c r="B26" s="46"/>
      <c r="C26" s="47"/>
      <c r="D26" s="47"/>
      <c r="E26" s="47"/>
      <c r="F26" s="47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1">
        <f t="shared" si="0"/>
        <v>0</v>
      </c>
      <c r="S26" s="52"/>
      <c r="T26" s="41">
        <f t="shared" si="2"/>
        <v>0</v>
      </c>
      <c r="U26" s="42">
        <f t="shared" si="1"/>
        <v>0</v>
      </c>
    </row>
    <row r="27" spans="1:21" ht="55" hidden="1" customHeight="1">
      <c r="A27" s="37">
        <v>22</v>
      </c>
      <c r="B27" s="46"/>
      <c r="C27" s="47"/>
      <c r="D27" s="47"/>
      <c r="E27" s="47"/>
      <c r="F27" s="47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1">
        <f t="shared" si="0"/>
        <v>0</v>
      </c>
      <c r="S27" s="52"/>
      <c r="T27" s="41">
        <f t="shared" si="2"/>
        <v>0</v>
      </c>
      <c r="U27" s="42">
        <f t="shared" si="1"/>
        <v>0</v>
      </c>
    </row>
    <row r="28" spans="1:21" ht="55" hidden="1" customHeight="1">
      <c r="A28" s="37">
        <v>23</v>
      </c>
      <c r="B28" s="46"/>
      <c r="C28" s="47"/>
      <c r="D28" s="47"/>
      <c r="E28" s="47"/>
      <c r="F28" s="47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1">
        <f t="shared" si="0"/>
        <v>0</v>
      </c>
      <c r="S28" s="52"/>
      <c r="T28" s="41">
        <f t="shared" si="2"/>
        <v>0</v>
      </c>
      <c r="U28" s="42">
        <f t="shared" si="1"/>
        <v>0</v>
      </c>
    </row>
    <row r="29" spans="1:21" ht="55" hidden="1" customHeight="1">
      <c r="A29" s="37">
        <v>24</v>
      </c>
      <c r="B29" s="46"/>
      <c r="C29" s="47"/>
      <c r="D29" s="47"/>
      <c r="E29" s="47"/>
      <c r="F29" s="47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1">
        <f t="shared" si="0"/>
        <v>0</v>
      </c>
      <c r="S29" s="52"/>
      <c r="T29" s="41">
        <f t="shared" si="2"/>
        <v>0</v>
      </c>
      <c r="U29" s="42">
        <f t="shared" si="1"/>
        <v>0</v>
      </c>
    </row>
    <row r="30" spans="1:21" ht="55" hidden="1" customHeight="1">
      <c r="A30" s="37">
        <v>25</v>
      </c>
      <c r="B30" s="46"/>
      <c r="C30" s="47"/>
      <c r="D30" s="47"/>
      <c r="E30" s="47"/>
      <c r="F30" s="47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1">
        <f t="shared" si="0"/>
        <v>0</v>
      </c>
      <c r="S30" s="52"/>
      <c r="T30" s="41">
        <f t="shared" si="2"/>
        <v>0</v>
      </c>
      <c r="U30" s="42">
        <f t="shared" si="1"/>
        <v>0</v>
      </c>
    </row>
    <row r="31" spans="1:21" ht="55" hidden="1" customHeight="1">
      <c r="A31" s="37">
        <v>26</v>
      </c>
      <c r="B31" s="46"/>
      <c r="C31" s="47"/>
      <c r="D31" s="47"/>
      <c r="E31" s="47"/>
      <c r="F31" s="47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1">
        <f t="shared" si="0"/>
        <v>0</v>
      </c>
      <c r="S31" s="52"/>
      <c r="T31" s="41">
        <f t="shared" si="2"/>
        <v>0</v>
      </c>
      <c r="U31" s="42">
        <f t="shared" si="1"/>
        <v>0</v>
      </c>
    </row>
    <row r="32" spans="1:21" ht="55" hidden="1" customHeight="1">
      <c r="A32" s="37">
        <v>27</v>
      </c>
      <c r="B32" s="46"/>
      <c r="C32" s="47"/>
      <c r="D32" s="47"/>
      <c r="E32" s="47"/>
      <c r="F32" s="47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1">
        <f t="shared" si="0"/>
        <v>0</v>
      </c>
      <c r="S32" s="52"/>
      <c r="T32" s="41">
        <f t="shared" si="2"/>
        <v>0</v>
      </c>
      <c r="U32" s="42">
        <f t="shared" si="1"/>
        <v>0</v>
      </c>
    </row>
    <row r="33" spans="1:21" ht="55" hidden="1" customHeight="1">
      <c r="A33" s="37">
        <v>28</v>
      </c>
      <c r="B33" s="46"/>
      <c r="C33" s="47"/>
      <c r="D33" s="47"/>
      <c r="E33" s="47"/>
      <c r="F33" s="47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1">
        <f t="shared" si="0"/>
        <v>0</v>
      </c>
      <c r="S33" s="52"/>
      <c r="T33" s="41">
        <f t="shared" si="2"/>
        <v>0</v>
      </c>
      <c r="U33" s="42">
        <f t="shared" si="1"/>
        <v>0</v>
      </c>
    </row>
    <row r="34" spans="1:21" ht="55" hidden="1" customHeight="1">
      <c r="A34" s="37">
        <v>29</v>
      </c>
      <c r="B34" s="46"/>
      <c r="C34" s="47"/>
      <c r="D34" s="47"/>
      <c r="E34" s="47"/>
      <c r="F34" s="47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1">
        <f t="shared" si="0"/>
        <v>0</v>
      </c>
      <c r="S34" s="52"/>
      <c r="T34" s="41">
        <f t="shared" si="2"/>
        <v>0</v>
      </c>
      <c r="U34" s="42">
        <f t="shared" si="1"/>
        <v>0</v>
      </c>
    </row>
    <row r="35" spans="1:21" ht="55" hidden="1" customHeight="1">
      <c r="A35" s="37">
        <v>30</v>
      </c>
      <c r="B35" s="46"/>
      <c r="C35" s="47"/>
      <c r="D35" s="47"/>
      <c r="E35" s="47"/>
      <c r="F35" s="47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1">
        <f t="shared" si="0"/>
        <v>0</v>
      </c>
      <c r="S35" s="52"/>
      <c r="T35" s="41">
        <f t="shared" si="2"/>
        <v>0</v>
      </c>
      <c r="U35" s="42">
        <f t="shared" si="1"/>
        <v>0</v>
      </c>
    </row>
    <row r="36" spans="1:21" ht="55" hidden="1" customHeight="1">
      <c r="A36" s="37">
        <v>31</v>
      </c>
      <c r="B36" s="46"/>
      <c r="C36" s="47"/>
      <c r="D36" s="47"/>
      <c r="E36" s="47"/>
      <c r="F36" s="47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1">
        <f t="shared" si="0"/>
        <v>0</v>
      </c>
      <c r="S36" s="52"/>
      <c r="T36" s="41">
        <f t="shared" si="2"/>
        <v>0</v>
      </c>
      <c r="U36" s="42">
        <f t="shared" si="1"/>
        <v>0</v>
      </c>
    </row>
    <row r="37" spans="1:21" ht="55" hidden="1" customHeight="1">
      <c r="A37" s="37">
        <v>32</v>
      </c>
      <c r="B37" s="46"/>
      <c r="C37" s="47"/>
      <c r="D37" s="47"/>
      <c r="E37" s="47"/>
      <c r="F37" s="47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1">
        <f t="shared" si="0"/>
        <v>0</v>
      </c>
      <c r="S37" s="52"/>
      <c r="T37" s="41">
        <f t="shared" si="2"/>
        <v>0</v>
      </c>
      <c r="U37" s="42">
        <f t="shared" si="1"/>
        <v>0</v>
      </c>
    </row>
    <row r="38" spans="1:21" ht="55" hidden="1" customHeight="1">
      <c r="A38" s="37">
        <v>33</v>
      </c>
      <c r="B38" s="46"/>
      <c r="C38" s="47"/>
      <c r="D38" s="47"/>
      <c r="E38" s="47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1">
        <f t="shared" ref="R38:R55" si="3">SUM(G38:Q38)</f>
        <v>0</v>
      </c>
      <c r="S38" s="52"/>
      <c r="T38" s="41">
        <f t="shared" si="2"/>
        <v>0</v>
      </c>
      <c r="U38" s="42">
        <f t="shared" ref="U38:U55" si="4">ROUNDDOWN(MIN((SUM(G38:Q38))*$V$3,_xlfn.IFS(D38="戸建【窓のみ】",1200000,D38="戸建【窓・玄関ドア】",1200000,D38="集合住宅【窓のみ】",150000,D38="集合住宅【窓・玄関ドア】",200000,D38="",0)),-3)</f>
        <v>0</v>
      </c>
    </row>
    <row r="39" spans="1:21" ht="55" hidden="1" customHeight="1">
      <c r="A39" s="37">
        <v>34</v>
      </c>
      <c r="B39" s="46"/>
      <c r="C39" s="47"/>
      <c r="D39" s="47"/>
      <c r="E39" s="47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1">
        <f t="shared" si="3"/>
        <v>0</v>
      </c>
      <c r="S39" s="52"/>
      <c r="T39" s="41">
        <f t="shared" si="2"/>
        <v>0</v>
      </c>
      <c r="U39" s="42">
        <f t="shared" si="4"/>
        <v>0</v>
      </c>
    </row>
    <row r="40" spans="1:21" ht="55" hidden="1" customHeight="1">
      <c r="A40" s="37">
        <v>35</v>
      </c>
      <c r="B40" s="46"/>
      <c r="C40" s="47"/>
      <c r="D40" s="47"/>
      <c r="E40" s="47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1">
        <f t="shared" si="3"/>
        <v>0</v>
      </c>
      <c r="S40" s="52"/>
      <c r="T40" s="41">
        <f t="shared" si="2"/>
        <v>0</v>
      </c>
      <c r="U40" s="42">
        <f t="shared" si="4"/>
        <v>0</v>
      </c>
    </row>
    <row r="41" spans="1:21" ht="55" hidden="1" customHeight="1">
      <c r="A41" s="37">
        <v>36</v>
      </c>
      <c r="B41" s="46"/>
      <c r="C41" s="47"/>
      <c r="D41" s="47"/>
      <c r="E41" s="47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1">
        <f t="shared" si="3"/>
        <v>0</v>
      </c>
      <c r="S41" s="52"/>
      <c r="T41" s="41">
        <f t="shared" si="2"/>
        <v>0</v>
      </c>
      <c r="U41" s="42">
        <f t="shared" si="4"/>
        <v>0</v>
      </c>
    </row>
    <row r="42" spans="1:21" ht="55" hidden="1" customHeight="1">
      <c r="A42" s="37">
        <v>37</v>
      </c>
      <c r="B42" s="46"/>
      <c r="C42" s="47"/>
      <c r="D42" s="47"/>
      <c r="E42" s="47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1">
        <f t="shared" si="3"/>
        <v>0</v>
      </c>
      <c r="S42" s="52"/>
      <c r="T42" s="41">
        <f t="shared" si="2"/>
        <v>0</v>
      </c>
      <c r="U42" s="42">
        <f t="shared" si="4"/>
        <v>0</v>
      </c>
    </row>
    <row r="43" spans="1:21" ht="55" hidden="1" customHeight="1">
      <c r="A43" s="37">
        <v>38</v>
      </c>
      <c r="B43" s="46"/>
      <c r="C43" s="47"/>
      <c r="D43" s="47"/>
      <c r="E43" s="47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1">
        <f t="shared" si="3"/>
        <v>0</v>
      </c>
      <c r="S43" s="52"/>
      <c r="T43" s="41">
        <f t="shared" si="2"/>
        <v>0</v>
      </c>
      <c r="U43" s="42">
        <f t="shared" si="4"/>
        <v>0</v>
      </c>
    </row>
    <row r="44" spans="1:21" ht="55" hidden="1" customHeight="1">
      <c r="A44" s="37">
        <v>39</v>
      </c>
      <c r="B44" s="46"/>
      <c r="C44" s="47"/>
      <c r="D44" s="47"/>
      <c r="E44" s="47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1">
        <f t="shared" si="3"/>
        <v>0</v>
      </c>
      <c r="S44" s="52"/>
      <c r="T44" s="41">
        <f t="shared" si="2"/>
        <v>0</v>
      </c>
      <c r="U44" s="42">
        <f t="shared" si="4"/>
        <v>0</v>
      </c>
    </row>
    <row r="45" spans="1:21" ht="55" hidden="1" customHeight="1">
      <c r="A45" s="37">
        <v>40</v>
      </c>
      <c r="B45" s="46"/>
      <c r="C45" s="47"/>
      <c r="D45" s="47"/>
      <c r="E45" s="47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1">
        <f t="shared" si="3"/>
        <v>0</v>
      </c>
      <c r="S45" s="52"/>
      <c r="T45" s="41">
        <f t="shared" si="2"/>
        <v>0</v>
      </c>
      <c r="U45" s="42">
        <f t="shared" si="4"/>
        <v>0</v>
      </c>
    </row>
    <row r="46" spans="1:21" ht="55" hidden="1" customHeight="1">
      <c r="A46" s="37">
        <v>41</v>
      </c>
      <c r="B46" s="46"/>
      <c r="C46" s="47"/>
      <c r="D46" s="47"/>
      <c r="E46" s="47"/>
      <c r="F46" s="47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1">
        <f t="shared" si="3"/>
        <v>0</v>
      </c>
      <c r="S46" s="52"/>
      <c r="T46" s="41">
        <f t="shared" si="2"/>
        <v>0</v>
      </c>
      <c r="U46" s="42">
        <f t="shared" si="4"/>
        <v>0</v>
      </c>
    </row>
    <row r="47" spans="1:21" ht="55" hidden="1" customHeight="1">
      <c r="A47" s="37">
        <v>42</v>
      </c>
      <c r="B47" s="46"/>
      <c r="C47" s="47"/>
      <c r="D47" s="47"/>
      <c r="E47" s="47"/>
      <c r="F47" s="47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1">
        <f t="shared" si="3"/>
        <v>0</v>
      </c>
      <c r="S47" s="52"/>
      <c r="T47" s="41">
        <f t="shared" si="2"/>
        <v>0</v>
      </c>
      <c r="U47" s="42">
        <f t="shared" si="4"/>
        <v>0</v>
      </c>
    </row>
    <row r="48" spans="1:21" ht="55" hidden="1" customHeight="1">
      <c r="A48" s="37">
        <v>43</v>
      </c>
      <c r="B48" s="46"/>
      <c r="C48" s="47"/>
      <c r="D48" s="47"/>
      <c r="E48" s="47"/>
      <c r="F48" s="47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1">
        <f t="shared" si="3"/>
        <v>0</v>
      </c>
      <c r="S48" s="52"/>
      <c r="T48" s="41">
        <f t="shared" si="2"/>
        <v>0</v>
      </c>
      <c r="U48" s="42">
        <f t="shared" si="4"/>
        <v>0</v>
      </c>
    </row>
    <row r="49" spans="1:21" ht="55" hidden="1" customHeight="1">
      <c r="A49" s="37">
        <v>44</v>
      </c>
      <c r="B49" s="46"/>
      <c r="C49" s="47"/>
      <c r="D49" s="47"/>
      <c r="E49" s="47"/>
      <c r="F49" s="47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1">
        <f t="shared" si="3"/>
        <v>0</v>
      </c>
      <c r="S49" s="52"/>
      <c r="T49" s="41">
        <f t="shared" si="2"/>
        <v>0</v>
      </c>
      <c r="U49" s="42">
        <f t="shared" si="4"/>
        <v>0</v>
      </c>
    </row>
    <row r="50" spans="1:21" ht="55" hidden="1" customHeight="1">
      <c r="A50" s="37">
        <v>45</v>
      </c>
      <c r="B50" s="46"/>
      <c r="C50" s="47"/>
      <c r="D50" s="47"/>
      <c r="E50" s="47"/>
      <c r="F50" s="47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1">
        <f t="shared" si="3"/>
        <v>0</v>
      </c>
      <c r="S50" s="52"/>
      <c r="T50" s="41">
        <f t="shared" si="2"/>
        <v>0</v>
      </c>
      <c r="U50" s="42">
        <f t="shared" si="4"/>
        <v>0</v>
      </c>
    </row>
    <row r="51" spans="1:21" ht="55" hidden="1" customHeight="1">
      <c r="A51" s="37">
        <v>46</v>
      </c>
      <c r="B51" s="46"/>
      <c r="C51" s="47"/>
      <c r="D51" s="47"/>
      <c r="E51" s="47"/>
      <c r="F51" s="47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1">
        <f t="shared" si="3"/>
        <v>0</v>
      </c>
      <c r="S51" s="52"/>
      <c r="T51" s="41">
        <f t="shared" si="2"/>
        <v>0</v>
      </c>
      <c r="U51" s="42">
        <f t="shared" si="4"/>
        <v>0</v>
      </c>
    </row>
    <row r="52" spans="1:21" ht="55" hidden="1" customHeight="1">
      <c r="A52" s="37">
        <v>47</v>
      </c>
      <c r="B52" s="46"/>
      <c r="C52" s="47"/>
      <c r="D52" s="47"/>
      <c r="E52" s="47"/>
      <c r="F52" s="47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1">
        <f t="shared" si="3"/>
        <v>0</v>
      </c>
      <c r="S52" s="52"/>
      <c r="T52" s="41">
        <f t="shared" si="2"/>
        <v>0</v>
      </c>
      <c r="U52" s="42">
        <f t="shared" si="4"/>
        <v>0</v>
      </c>
    </row>
    <row r="53" spans="1:21" ht="55" hidden="1" customHeight="1">
      <c r="A53" s="37">
        <v>48</v>
      </c>
      <c r="B53" s="46"/>
      <c r="C53" s="47"/>
      <c r="D53" s="47"/>
      <c r="E53" s="47"/>
      <c r="F53" s="47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1">
        <f t="shared" si="3"/>
        <v>0</v>
      </c>
      <c r="S53" s="52"/>
      <c r="T53" s="41">
        <f t="shared" si="2"/>
        <v>0</v>
      </c>
      <c r="U53" s="42">
        <f t="shared" si="4"/>
        <v>0</v>
      </c>
    </row>
    <row r="54" spans="1:21" ht="55" hidden="1" customHeight="1">
      <c r="A54" s="37">
        <v>49</v>
      </c>
      <c r="B54" s="46"/>
      <c r="C54" s="47"/>
      <c r="D54" s="47"/>
      <c r="E54" s="47"/>
      <c r="F54" s="47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1">
        <f t="shared" si="3"/>
        <v>0</v>
      </c>
      <c r="S54" s="52"/>
      <c r="T54" s="41">
        <f t="shared" si="2"/>
        <v>0</v>
      </c>
      <c r="U54" s="42">
        <f t="shared" si="4"/>
        <v>0</v>
      </c>
    </row>
    <row r="55" spans="1:21" ht="55" hidden="1" customHeight="1">
      <c r="A55" s="38">
        <v>50</v>
      </c>
      <c r="B55" s="46"/>
      <c r="C55" s="47"/>
      <c r="D55" s="47"/>
      <c r="E55" s="47"/>
      <c r="F55" s="47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1">
        <f t="shared" si="3"/>
        <v>0</v>
      </c>
      <c r="S55" s="52"/>
      <c r="T55" s="41">
        <f t="shared" si="2"/>
        <v>0</v>
      </c>
      <c r="U55" s="42">
        <f t="shared" si="4"/>
        <v>0</v>
      </c>
    </row>
    <row r="56" spans="1:21" ht="55" customHeight="1">
      <c r="A56" s="39" t="s">
        <v>45</v>
      </c>
      <c r="B56" s="76"/>
      <c r="C56" s="76"/>
      <c r="D56" s="76"/>
      <c r="E56" s="76"/>
      <c r="F56" s="76"/>
      <c r="G56" s="77">
        <f t="shared" ref="G56:U56" si="5">SUM(G6:G55)</f>
        <v>0</v>
      </c>
      <c r="H56" s="77">
        <f t="shared" si="5"/>
        <v>0</v>
      </c>
      <c r="I56" s="77">
        <f t="shared" si="5"/>
        <v>0</v>
      </c>
      <c r="J56" s="77">
        <f t="shared" si="5"/>
        <v>0</v>
      </c>
      <c r="K56" s="77">
        <f t="shared" si="5"/>
        <v>0</v>
      </c>
      <c r="L56" s="77">
        <f t="shared" si="5"/>
        <v>0</v>
      </c>
      <c r="M56" s="77">
        <f t="shared" si="5"/>
        <v>0</v>
      </c>
      <c r="N56" s="77">
        <f t="shared" si="5"/>
        <v>0</v>
      </c>
      <c r="O56" s="77">
        <f t="shared" si="5"/>
        <v>0</v>
      </c>
      <c r="P56" s="77">
        <f t="shared" si="5"/>
        <v>0</v>
      </c>
      <c r="Q56" s="77">
        <f t="shared" si="5"/>
        <v>0</v>
      </c>
      <c r="R56" s="65">
        <f>SUM(R6:R55)</f>
        <v>0</v>
      </c>
      <c r="S56" s="65">
        <f>SUM(S6:S55)</f>
        <v>0</v>
      </c>
      <c r="T56" s="65">
        <f>SUM(T6:T55)</f>
        <v>0</v>
      </c>
      <c r="U56" s="64">
        <f t="shared" si="5"/>
        <v>0</v>
      </c>
    </row>
  </sheetData>
  <sheetProtection algorithmName="SHA-512" hashValue="gBhpi37V+fAf0dsjCeHj0h3YykLWLTMRERuzVjTERQex7cDKs5qNTYe22RAg0+kTBhpTW4LGSe4Gfy0mTg2Lvw==" saltValue="50aGwfILGwFhDk7OAwUNnA==" spinCount="100000" sheet="1" objects="1" scenarios="1"/>
  <mergeCells count="21">
    <mergeCell ref="Q3:Q4"/>
    <mergeCell ref="V3:V4"/>
    <mergeCell ref="W2:Y2"/>
    <mergeCell ref="G2:Q2"/>
    <mergeCell ref="U2:U4"/>
    <mergeCell ref="G3:H3"/>
    <mergeCell ref="I3:K3"/>
    <mergeCell ref="L3:L4"/>
    <mergeCell ref="M3:M4"/>
    <mergeCell ref="N3:N4"/>
    <mergeCell ref="O3:O4"/>
    <mergeCell ref="P3:P4"/>
    <mergeCell ref="R2:R4"/>
    <mergeCell ref="S2:S4"/>
    <mergeCell ref="T2:T4"/>
    <mergeCell ref="F2:F4"/>
    <mergeCell ref="A2:A4"/>
    <mergeCell ref="B2:B4"/>
    <mergeCell ref="C2:C4"/>
    <mergeCell ref="D2:D4"/>
    <mergeCell ref="E2:E4"/>
  </mergeCells>
  <phoneticPr fontId="2"/>
  <conditionalFormatting sqref="B6:T55 R5 T5">
    <cfRule type="containsBlanks" dxfId="9" priority="11">
      <formula>LEN(TRIM(B5))=0</formula>
    </cfRule>
  </conditionalFormatting>
  <conditionalFormatting sqref="S7">
    <cfRule type="expression" dxfId="8" priority="4">
      <formula>$D$7="集合住宅【窓のみ】"</formula>
    </cfRule>
    <cfRule type="expression" dxfId="7" priority="5">
      <formula>$D$7="戸建【窓のみ】"</formula>
    </cfRule>
  </conditionalFormatting>
  <conditionalFormatting sqref="S6:S55">
    <cfRule type="expression" dxfId="6" priority="1">
      <formula>$D6="集合住宅【窓のみ】"</formula>
    </cfRule>
    <cfRule type="expression" dxfId="5" priority="2">
      <formula>$D6="戸建【窓のみ】"</formula>
    </cfRule>
  </conditionalFormatting>
  <dataValidations count="3">
    <dataValidation type="list" allowBlank="1" showInputMessage="1" showErrorMessage="1" sqref="D6:D55" xr:uid="{061E75AF-0604-4917-8B0E-19C4CBCB6640}">
      <formula1>"戸建【窓のみ】,戸建【窓・玄関ドア】,集合住宅【窓のみ】,集合住宅【窓・玄関ドア】"</formula1>
    </dataValidation>
    <dataValidation type="whole" allowBlank="1" showInputMessage="1" showErrorMessage="1" sqref="B6:B55" xr:uid="{B8DA52C7-778A-4388-90CA-209BCBA2F21D}">
      <formula1>1</formula1>
      <formula2>15</formula2>
    </dataValidation>
    <dataValidation type="whole" allowBlank="1" showInputMessage="1" showErrorMessage="1" sqref="G6:T55 R5 T5" xr:uid="{C42A5AC5-1805-4C72-A979-909A615A4351}">
      <formula1>0</formula1>
      <formula2>9999999</formula2>
    </dataValidation>
  </dataValidations>
  <pageMargins left="0.9055118110236221" right="0.70866141732283472" top="0.74803149606299213" bottom="0" header="0.31496062992125984" footer="0.31496062992125984"/>
  <pageSetup paperSize="8" scale="74" orientation="landscape" r:id="rId1"/>
  <headerFooter>
    <oddHeader>&amp;L住戸内訳表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10705299-DF53-428D-B64E-6E690582AB0E}">
            <xm:f>基本情報!$C$8="戸建"</xm:f>
            <x14:dxf>
              <fill>
                <patternFill>
                  <bgColor theme="0" tint="-0.499984740745262"/>
                </patternFill>
              </fill>
            </x14:dxf>
          </x14:cfRule>
          <xm:sqref>B6:C55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40A78-8D30-4684-A879-5AA36FCC42AA}">
  <sheetPr>
    <tabColor rgb="FF66CCFF"/>
    <pageSetUpPr fitToPage="1"/>
  </sheetPr>
  <dimension ref="A3:W57"/>
  <sheetViews>
    <sheetView view="pageBreakPreview" zoomScale="70" zoomScaleNormal="60" zoomScaleSheetLayoutView="70" workbookViewId="0">
      <selection activeCell="F57" sqref="F57"/>
    </sheetView>
  </sheetViews>
  <sheetFormatPr defaultRowHeight="17.5"/>
  <cols>
    <col min="1" max="2" width="7.26953125" style="25" customWidth="1"/>
    <col min="3" max="3" width="11" style="25" customWidth="1"/>
    <col min="4" max="8" width="20.81640625" style="25" customWidth="1"/>
    <col min="9" max="11" width="20.90625" style="25" customWidth="1"/>
    <col min="12" max="19" width="20.90625" style="25" hidden="1" customWidth="1"/>
    <col min="20" max="20" width="20.90625" style="25" customWidth="1"/>
    <col min="21" max="21" width="22.6328125" style="6" customWidth="1"/>
    <col min="22" max="23" width="11.54296875" style="25" customWidth="1"/>
    <col min="24" max="24" width="8.7265625" style="25" customWidth="1"/>
    <col min="25" max="16384" width="8.7265625" style="25"/>
  </cols>
  <sheetData>
    <row r="3" spans="1:23" ht="24" customHeight="1">
      <c r="A3" s="114" t="s">
        <v>52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</row>
    <row r="4" spans="1:23" ht="24" customHeight="1">
      <c r="A4" s="113" t="s">
        <v>7</v>
      </c>
      <c r="B4" s="113" t="s">
        <v>8</v>
      </c>
      <c r="C4" s="113" t="s">
        <v>9</v>
      </c>
      <c r="D4" s="115" t="s">
        <v>56</v>
      </c>
      <c r="E4" s="115" t="s">
        <v>42</v>
      </c>
      <c r="F4" s="115" t="s">
        <v>57</v>
      </c>
      <c r="G4" s="113" t="s">
        <v>43</v>
      </c>
      <c r="H4" s="116" t="s">
        <v>44</v>
      </c>
      <c r="I4" s="119" t="s">
        <v>60</v>
      </c>
      <c r="J4" s="120"/>
      <c r="K4" s="120"/>
      <c r="L4" s="120"/>
      <c r="M4" s="120"/>
      <c r="N4" s="120"/>
      <c r="O4" s="120"/>
      <c r="P4" s="120"/>
      <c r="Q4" s="120"/>
      <c r="R4" s="120"/>
      <c r="S4" s="121"/>
      <c r="T4" s="110" t="s">
        <v>58</v>
      </c>
      <c r="U4" s="124" t="s">
        <v>59</v>
      </c>
      <c r="V4" s="94" t="s">
        <v>24</v>
      </c>
      <c r="W4" s="8" t="s">
        <v>25</v>
      </c>
    </row>
    <row r="5" spans="1:23" ht="24" customHeight="1">
      <c r="A5" s="113"/>
      <c r="B5" s="113"/>
      <c r="C5" s="113"/>
      <c r="D5" s="113"/>
      <c r="E5" s="113"/>
      <c r="F5" s="113"/>
      <c r="G5" s="113"/>
      <c r="H5" s="117"/>
      <c r="I5" s="113" t="s">
        <v>17</v>
      </c>
      <c r="J5" s="113"/>
      <c r="K5" s="113" t="s">
        <v>20</v>
      </c>
      <c r="L5" s="113"/>
      <c r="M5" s="113"/>
      <c r="N5" s="113" t="s">
        <v>10</v>
      </c>
      <c r="O5" s="113" t="s">
        <v>11</v>
      </c>
      <c r="P5" s="113" t="s">
        <v>12</v>
      </c>
      <c r="Q5" s="113" t="s">
        <v>13</v>
      </c>
      <c r="R5" s="113" t="s">
        <v>14</v>
      </c>
      <c r="S5" s="113" t="s">
        <v>15</v>
      </c>
      <c r="T5" s="122"/>
      <c r="U5" s="124"/>
      <c r="V5" s="94"/>
      <c r="W5" s="8"/>
    </row>
    <row r="6" spans="1:23" ht="24" customHeight="1">
      <c r="A6" s="113"/>
      <c r="B6" s="113"/>
      <c r="C6" s="113"/>
      <c r="D6" s="113"/>
      <c r="E6" s="113"/>
      <c r="F6" s="113"/>
      <c r="G6" s="113"/>
      <c r="H6" s="118"/>
      <c r="I6" s="40" t="s">
        <v>18</v>
      </c>
      <c r="J6" s="40" t="s">
        <v>19</v>
      </c>
      <c r="K6" s="40" t="s">
        <v>21</v>
      </c>
      <c r="L6" s="40" t="s">
        <v>22</v>
      </c>
      <c r="M6" s="40" t="s">
        <v>23</v>
      </c>
      <c r="N6" s="113"/>
      <c r="O6" s="113"/>
      <c r="P6" s="113"/>
      <c r="Q6" s="113"/>
      <c r="R6" s="113"/>
      <c r="S6" s="113"/>
      <c r="T6" s="123"/>
      <c r="U6" s="125"/>
      <c r="V6" s="5">
        <v>0.66666666666666663</v>
      </c>
      <c r="W6" s="6">
        <v>170000</v>
      </c>
    </row>
    <row r="7" spans="1:23" s="29" customFormat="1" ht="55" customHeight="1">
      <c r="A7" s="37">
        <v>1</v>
      </c>
      <c r="B7" s="32">
        <v>2</v>
      </c>
      <c r="C7" s="33">
        <v>205</v>
      </c>
      <c r="D7" s="33" t="s">
        <v>47</v>
      </c>
      <c r="E7" s="33" t="s">
        <v>49</v>
      </c>
      <c r="F7" s="33" t="s">
        <v>48</v>
      </c>
      <c r="G7" s="33" t="s">
        <v>50</v>
      </c>
      <c r="H7" s="33" t="s">
        <v>51</v>
      </c>
      <c r="I7" s="34">
        <v>289000</v>
      </c>
      <c r="J7" s="34">
        <v>32000</v>
      </c>
      <c r="K7" s="34">
        <v>8400</v>
      </c>
      <c r="L7" s="26"/>
      <c r="M7" s="26"/>
      <c r="N7" s="26"/>
      <c r="O7" s="26"/>
      <c r="P7" s="26"/>
      <c r="Q7" s="26"/>
      <c r="R7" s="26"/>
      <c r="S7" s="26"/>
      <c r="T7" s="27">
        <f t="shared" ref="T7:T38" si="0">SUM(I7:S7)</f>
        <v>329400</v>
      </c>
      <c r="U7" s="28">
        <f t="shared" ref="U7:U38" si="1">ROUNDDOWN(MIN((SUM(I7:S7))*$V$6,$W$6),-3)</f>
        <v>170000</v>
      </c>
    </row>
    <row r="8" spans="1:23" s="31" customFormat="1" ht="55" customHeight="1">
      <c r="A8" s="37">
        <v>2</v>
      </c>
      <c r="B8" s="32">
        <v>3</v>
      </c>
      <c r="C8" s="33">
        <v>302</v>
      </c>
      <c r="D8" s="33" t="s">
        <v>47</v>
      </c>
      <c r="E8" s="33" t="s">
        <v>49</v>
      </c>
      <c r="F8" s="33" t="s">
        <v>48</v>
      </c>
      <c r="G8" s="33" t="s">
        <v>53</v>
      </c>
      <c r="H8" s="33" t="s">
        <v>51</v>
      </c>
      <c r="I8" s="34">
        <v>289000</v>
      </c>
      <c r="J8" s="34">
        <v>32000</v>
      </c>
      <c r="K8" s="34">
        <v>8400</v>
      </c>
      <c r="L8" s="30"/>
      <c r="M8" s="30"/>
      <c r="N8" s="30"/>
      <c r="O8" s="30"/>
      <c r="P8" s="30"/>
      <c r="Q8" s="30"/>
      <c r="R8" s="30"/>
      <c r="S8" s="30"/>
      <c r="T8" s="27">
        <f t="shared" si="0"/>
        <v>329400</v>
      </c>
      <c r="U8" s="28">
        <f t="shared" si="1"/>
        <v>170000</v>
      </c>
    </row>
    <row r="9" spans="1:23" ht="55" customHeight="1">
      <c r="A9" s="37">
        <v>3</v>
      </c>
      <c r="B9" s="15"/>
      <c r="C9" s="16"/>
      <c r="D9" s="16"/>
      <c r="E9" s="17"/>
      <c r="F9" s="16"/>
      <c r="G9" s="17"/>
      <c r="H9" s="17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41">
        <f t="shared" si="0"/>
        <v>0</v>
      </c>
      <c r="U9" s="42">
        <f t="shared" si="1"/>
        <v>0</v>
      </c>
    </row>
    <row r="10" spans="1:23" ht="55" customHeight="1">
      <c r="A10" s="37">
        <v>4</v>
      </c>
      <c r="B10" s="15"/>
      <c r="C10" s="16"/>
      <c r="D10" s="16"/>
      <c r="E10" s="17"/>
      <c r="F10" s="16"/>
      <c r="G10" s="17"/>
      <c r="H10" s="17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41">
        <f t="shared" si="0"/>
        <v>0</v>
      </c>
      <c r="U10" s="42">
        <f t="shared" si="1"/>
        <v>0</v>
      </c>
    </row>
    <row r="11" spans="1:23" ht="55" customHeight="1">
      <c r="A11" s="37">
        <v>5</v>
      </c>
      <c r="B11" s="15"/>
      <c r="C11" s="16"/>
      <c r="D11" s="16"/>
      <c r="E11" s="17"/>
      <c r="F11" s="16"/>
      <c r="G11" s="17"/>
      <c r="H11" s="17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41">
        <f t="shared" si="0"/>
        <v>0</v>
      </c>
      <c r="U11" s="42">
        <f t="shared" si="1"/>
        <v>0</v>
      </c>
    </row>
    <row r="12" spans="1:23" ht="55" customHeight="1">
      <c r="A12" s="37">
        <v>6</v>
      </c>
      <c r="B12" s="15"/>
      <c r="C12" s="16"/>
      <c r="D12" s="16"/>
      <c r="E12" s="17"/>
      <c r="F12" s="16"/>
      <c r="G12" s="17"/>
      <c r="H12" s="17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41">
        <f t="shared" si="0"/>
        <v>0</v>
      </c>
      <c r="U12" s="42">
        <f t="shared" si="1"/>
        <v>0</v>
      </c>
    </row>
    <row r="13" spans="1:23" ht="55" customHeight="1">
      <c r="A13" s="37">
        <v>7</v>
      </c>
      <c r="B13" s="15"/>
      <c r="C13" s="16"/>
      <c r="D13" s="16"/>
      <c r="E13" s="17"/>
      <c r="F13" s="16"/>
      <c r="G13" s="17"/>
      <c r="H13" s="17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41">
        <f t="shared" si="0"/>
        <v>0</v>
      </c>
      <c r="U13" s="42">
        <f t="shared" si="1"/>
        <v>0</v>
      </c>
    </row>
    <row r="14" spans="1:23" ht="55" customHeight="1">
      <c r="A14" s="37">
        <v>8</v>
      </c>
      <c r="B14" s="15"/>
      <c r="C14" s="16"/>
      <c r="D14" s="16"/>
      <c r="E14" s="17"/>
      <c r="F14" s="16"/>
      <c r="G14" s="17"/>
      <c r="H14" s="17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41">
        <f t="shared" si="0"/>
        <v>0</v>
      </c>
      <c r="U14" s="42">
        <f t="shared" si="1"/>
        <v>0</v>
      </c>
    </row>
    <row r="15" spans="1:23" ht="55" customHeight="1">
      <c r="A15" s="37">
        <v>9</v>
      </c>
      <c r="B15" s="15"/>
      <c r="C15" s="16"/>
      <c r="D15" s="16"/>
      <c r="E15" s="17"/>
      <c r="F15" s="16"/>
      <c r="G15" s="17"/>
      <c r="H15" s="17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41">
        <f t="shared" si="0"/>
        <v>0</v>
      </c>
      <c r="U15" s="42">
        <f t="shared" si="1"/>
        <v>0</v>
      </c>
    </row>
    <row r="16" spans="1:23" ht="55" customHeight="1">
      <c r="A16" s="37">
        <v>10</v>
      </c>
      <c r="B16" s="15"/>
      <c r="C16" s="16"/>
      <c r="D16" s="16"/>
      <c r="E16" s="17"/>
      <c r="F16" s="16"/>
      <c r="G16" s="17"/>
      <c r="H16" s="17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41">
        <f t="shared" si="0"/>
        <v>0</v>
      </c>
      <c r="U16" s="42">
        <f t="shared" si="1"/>
        <v>0</v>
      </c>
    </row>
    <row r="17" spans="1:21" ht="55" customHeight="1">
      <c r="A17" s="37">
        <v>11</v>
      </c>
      <c r="B17" s="15"/>
      <c r="C17" s="16"/>
      <c r="D17" s="16"/>
      <c r="E17" s="17"/>
      <c r="F17" s="16"/>
      <c r="G17" s="17"/>
      <c r="H17" s="17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41">
        <f t="shared" si="0"/>
        <v>0</v>
      </c>
      <c r="U17" s="42">
        <f t="shared" si="1"/>
        <v>0</v>
      </c>
    </row>
    <row r="18" spans="1:21" ht="55" customHeight="1">
      <c r="A18" s="37">
        <v>12</v>
      </c>
      <c r="B18" s="15"/>
      <c r="C18" s="16"/>
      <c r="D18" s="16"/>
      <c r="E18" s="17"/>
      <c r="F18" s="16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41">
        <f t="shared" si="0"/>
        <v>0</v>
      </c>
      <c r="U18" s="42">
        <f t="shared" si="1"/>
        <v>0</v>
      </c>
    </row>
    <row r="19" spans="1:21" ht="55" hidden="1" customHeight="1">
      <c r="A19" s="37">
        <v>13</v>
      </c>
      <c r="B19" s="15"/>
      <c r="C19" s="16"/>
      <c r="D19" s="16"/>
      <c r="E19" s="17"/>
      <c r="F19" s="16"/>
      <c r="G19" s="17"/>
      <c r="H19" s="17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41">
        <f t="shared" si="0"/>
        <v>0</v>
      </c>
      <c r="U19" s="42">
        <f t="shared" si="1"/>
        <v>0</v>
      </c>
    </row>
    <row r="20" spans="1:21" ht="55" hidden="1" customHeight="1">
      <c r="A20" s="37">
        <v>14</v>
      </c>
      <c r="B20" s="15"/>
      <c r="C20" s="16"/>
      <c r="D20" s="16"/>
      <c r="E20" s="17"/>
      <c r="F20" s="16"/>
      <c r="G20" s="17"/>
      <c r="H20" s="17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41">
        <f t="shared" si="0"/>
        <v>0</v>
      </c>
      <c r="U20" s="42">
        <f t="shared" si="1"/>
        <v>0</v>
      </c>
    </row>
    <row r="21" spans="1:21" ht="55" hidden="1" customHeight="1">
      <c r="A21" s="37">
        <v>15</v>
      </c>
      <c r="B21" s="15"/>
      <c r="C21" s="16"/>
      <c r="D21" s="16"/>
      <c r="E21" s="17"/>
      <c r="F21" s="16"/>
      <c r="G21" s="17"/>
      <c r="H21" s="17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41">
        <f t="shared" si="0"/>
        <v>0</v>
      </c>
      <c r="U21" s="42">
        <f t="shared" si="1"/>
        <v>0</v>
      </c>
    </row>
    <row r="22" spans="1:21" ht="55" hidden="1" customHeight="1">
      <c r="A22" s="37">
        <v>16</v>
      </c>
      <c r="B22" s="15"/>
      <c r="C22" s="16"/>
      <c r="D22" s="16"/>
      <c r="E22" s="17"/>
      <c r="F22" s="16"/>
      <c r="G22" s="17"/>
      <c r="H22" s="17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41">
        <f t="shared" si="0"/>
        <v>0</v>
      </c>
      <c r="U22" s="42">
        <f t="shared" si="1"/>
        <v>0</v>
      </c>
    </row>
    <row r="23" spans="1:21" ht="55" hidden="1" customHeight="1">
      <c r="A23" s="37">
        <v>17</v>
      </c>
      <c r="B23" s="15"/>
      <c r="C23" s="16"/>
      <c r="D23" s="16"/>
      <c r="E23" s="17"/>
      <c r="F23" s="16"/>
      <c r="G23" s="17"/>
      <c r="H23" s="17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41">
        <f t="shared" si="0"/>
        <v>0</v>
      </c>
      <c r="U23" s="42">
        <f t="shared" si="1"/>
        <v>0</v>
      </c>
    </row>
    <row r="24" spans="1:21" ht="55" hidden="1" customHeight="1">
      <c r="A24" s="37">
        <v>18</v>
      </c>
      <c r="B24" s="15"/>
      <c r="C24" s="16"/>
      <c r="D24" s="16"/>
      <c r="E24" s="17"/>
      <c r="F24" s="16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41">
        <f t="shared" si="0"/>
        <v>0</v>
      </c>
      <c r="U24" s="42">
        <f t="shared" si="1"/>
        <v>0</v>
      </c>
    </row>
    <row r="25" spans="1:21" ht="55" hidden="1" customHeight="1">
      <c r="A25" s="37">
        <v>19</v>
      </c>
      <c r="B25" s="15"/>
      <c r="C25" s="16"/>
      <c r="D25" s="16"/>
      <c r="E25" s="17"/>
      <c r="F25" s="16"/>
      <c r="G25" s="17"/>
      <c r="H25" s="17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41">
        <f t="shared" si="0"/>
        <v>0</v>
      </c>
      <c r="U25" s="42">
        <f t="shared" si="1"/>
        <v>0</v>
      </c>
    </row>
    <row r="26" spans="1:21" ht="55" hidden="1" customHeight="1">
      <c r="A26" s="37">
        <v>20</v>
      </c>
      <c r="B26" s="15"/>
      <c r="C26" s="16"/>
      <c r="D26" s="16"/>
      <c r="E26" s="17"/>
      <c r="F26" s="16"/>
      <c r="G26" s="17"/>
      <c r="H26" s="17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41">
        <f t="shared" si="0"/>
        <v>0</v>
      </c>
      <c r="U26" s="42">
        <f t="shared" si="1"/>
        <v>0</v>
      </c>
    </row>
    <row r="27" spans="1:21" ht="55" hidden="1" customHeight="1">
      <c r="A27" s="37">
        <v>21</v>
      </c>
      <c r="B27" s="15"/>
      <c r="C27" s="16"/>
      <c r="D27" s="16"/>
      <c r="E27" s="17"/>
      <c r="F27" s="16"/>
      <c r="G27" s="17"/>
      <c r="H27" s="17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41">
        <f t="shared" si="0"/>
        <v>0</v>
      </c>
      <c r="U27" s="42">
        <f t="shared" si="1"/>
        <v>0</v>
      </c>
    </row>
    <row r="28" spans="1:21" ht="55" hidden="1" customHeight="1">
      <c r="A28" s="37">
        <v>22</v>
      </c>
      <c r="B28" s="15"/>
      <c r="C28" s="16"/>
      <c r="D28" s="16"/>
      <c r="E28" s="17"/>
      <c r="F28" s="16"/>
      <c r="G28" s="17"/>
      <c r="H28" s="17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41">
        <f t="shared" si="0"/>
        <v>0</v>
      </c>
      <c r="U28" s="42">
        <f t="shared" si="1"/>
        <v>0</v>
      </c>
    </row>
    <row r="29" spans="1:21" ht="55" hidden="1" customHeight="1">
      <c r="A29" s="37">
        <v>23</v>
      </c>
      <c r="B29" s="15"/>
      <c r="C29" s="16"/>
      <c r="D29" s="16"/>
      <c r="E29" s="17"/>
      <c r="F29" s="16"/>
      <c r="G29" s="17"/>
      <c r="H29" s="17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41">
        <f t="shared" si="0"/>
        <v>0</v>
      </c>
      <c r="U29" s="42">
        <f t="shared" si="1"/>
        <v>0</v>
      </c>
    </row>
    <row r="30" spans="1:21" ht="55" hidden="1" customHeight="1">
      <c r="A30" s="37">
        <v>24</v>
      </c>
      <c r="B30" s="15"/>
      <c r="C30" s="16"/>
      <c r="D30" s="16"/>
      <c r="E30" s="17"/>
      <c r="F30" s="16"/>
      <c r="G30" s="17"/>
      <c r="H30" s="17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41">
        <f t="shared" si="0"/>
        <v>0</v>
      </c>
      <c r="U30" s="42">
        <f t="shared" si="1"/>
        <v>0</v>
      </c>
    </row>
    <row r="31" spans="1:21" ht="55" hidden="1" customHeight="1">
      <c r="A31" s="37">
        <v>25</v>
      </c>
      <c r="B31" s="15"/>
      <c r="C31" s="16"/>
      <c r="D31" s="16"/>
      <c r="E31" s="17"/>
      <c r="F31" s="16"/>
      <c r="G31" s="17"/>
      <c r="H31" s="17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41">
        <f t="shared" si="0"/>
        <v>0</v>
      </c>
      <c r="U31" s="42">
        <f t="shared" si="1"/>
        <v>0</v>
      </c>
    </row>
    <row r="32" spans="1:21" ht="55" hidden="1" customHeight="1">
      <c r="A32" s="37">
        <v>26</v>
      </c>
      <c r="B32" s="15"/>
      <c r="C32" s="16"/>
      <c r="D32" s="16"/>
      <c r="E32" s="17"/>
      <c r="F32" s="16"/>
      <c r="G32" s="17"/>
      <c r="H32" s="17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41">
        <f t="shared" si="0"/>
        <v>0</v>
      </c>
      <c r="U32" s="42">
        <f t="shared" si="1"/>
        <v>0</v>
      </c>
    </row>
    <row r="33" spans="1:21" ht="55" hidden="1" customHeight="1">
      <c r="A33" s="37">
        <v>27</v>
      </c>
      <c r="B33" s="15"/>
      <c r="C33" s="16"/>
      <c r="D33" s="16"/>
      <c r="E33" s="17"/>
      <c r="F33" s="16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41">
        <f t="shared" si="0"/>
        <v>0</v>
      </c>
      <c r="U33" s="42">
        <f t="shared" si="1"/>
        <v>0</v>
      </c>
    </row>
    <row r="34" spans="1:21" ht="55" hidden="1" customHeight="1">
      <c r="A34" s="37">
        <v>28</v>
      </c>
      <c r="B34" s="15"/>
      <c r="C34" s="16"/>
      <c r="D34" s="16"/>
      <c r="E34" s="17"/>
      <c r="F34" s="16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41">
        <f t="shared" si="0"/>
        <v>0</v>
      </c>
      <c r="U34" s="42">
        <f t="shared" si="1"/>
        <v>0</v>
      </c>
    </row>
    <row r="35" spans="1:21" ht="55" hidden="1" customHeight="1">
      <c r="A35" s="37">
        <v>29</v>
      </c>
      <c r="B35" s="15"/>
      <c r="C35" s="16"/>
      <c r="D35" s="16"/>
      <c r="E35" s="17"/>
      <c r="F35" s="16"/>
      <c r="G35" s="17"/>
      <c r="H35" s="17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41">
        <f t="shared" si="0"/>
        <v>0</v>
      </c>
      <c r="U35" s="42">
        <f t="shared" si="1"/>
        <v>0</v>
      </c>
    </row>
    <row r="36" spans="1:21" ht="55" hidden="1" customHeight="1">
      <c r="A36" s="37">
        <v>30</v>
      </c>
      <c r="B36" s="15"/>
      <c r="C36" s="16"/>
      <c r="D36" s="16"/>
      <c r="E36" s="17"/>
      <c r="F36" s="16"/>
      <c r="G36" s="17"/>
      <c r="H36" s="17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41">
        <f t="shared" si="0"/>
        <v>0</v>
      </c>
      <c r="U36" s="42">
        <f t="shared" si="1"/>
        <v>0</v>
      </c>
    </row>
    <row r="37" spans="1:21" ht="55" hidden="1" customHeight="1">
      <c r="A37" s="37">
        <v>31</v>
      </c>
      <c r="B37" s="15"/>
      <c r="C37" s="16"/>
      <c r="D37" s="16"/>
      <c r="E37" s="17"/>
      <c r="F37" s="16"/>
      <c r="G37" s="17"/>
      <c r="H37" s="17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41">
        <f t="shared" si="0"/>
        <v>0</v>
      </c>
      <c r="U37" s="42">
        <f t="shared" si="1"/>
        <v>0</v>
      </c>
    </row>
    <row r="38" spans="1:21" ht="55" hidden="1" customHeight="1">
      <c r="A38" s="37">
        <v>32</v>
      </c>
      <c r="B38" s="15"/>
      <c r="C38" s="16"/>
      <c r="D38" s="16"/>
      <c r="E38" s="17"/>
      <c r="F38" s="16"/>
      <c r="G38" s="17"/>
      <c r="H38" s="17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41">
        <f t="shared" si="0"/>
        <v>0</v>
      </c>
      <c r="U38" s="42">
        <f t="shared" si="1"/>
        <v>0</v>
      </c>
    </row>
    <row r="39" spans="1:21" ht="55" hidden="1" customHeight="1">
      <c r="A39" s="37">
        <v>33</v>
      </c>
      <c r="B39" s="15"/>
      <c r="C39" s="16"/>
      <c r="D39" s="16"/>
      <c r="E39" s="17"/>
      <c r="F39" s="16"/>
      <c r="G39" s="17"/>
      <c r="H39" s="17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41">
        <f t="shared" ref="T39:T56" si="2">SUM(I39:S39)</f>
        <v>0</v>
      </c>
      <c r="U39" s="42">
        <f t="shared" ref="U39:U56" si="3">ROUNDDOWN(MIN((SUM(I39:S39))*$V$6,$W$6),-3)</f>
        <v>0</v>
      </c>
    </row>
    <row r="40" spans="1:21" ht="55" hidden="1" customHeight="1">
      <c r="A40" s="37">
        <v>34</v>
      </c>
      <c r="B40" s="15"/>
      <c r="C40" s="16"/>
      <c r="D40" s="16"/>
      <c r="E40" s="17"/>
      <c r="F40" s="16"/>
      <c r="G40" s="17"/>
      <c r="H40" s="17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41">
        <f t="shared" si="2"/>
        <v>0</v>
      </c>
      <c r="U40" s="42">
        <f t="shared" si="3"/>
        <v>0</v>
      </c>
    </row>
    <row r="41" spans="1:21" ht="55" hidden="1" customHeight="1">
      <c r="A41" s="37">
        <v>35</v>
      </c>
      <c r="B41" s="15"/>
      <c r="C41" s="16"/>
      <c r="D41" s="16"/>
      <c r="E41" s="17"/>
      <c r="F41" s="16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41">
        <f t="shared" si="2"/>
        <v>0</v>
      </c>
      <c r="U41" s="42">
        <f t="shared" si="3"/>
        <v>0</v>
      </c>
    </row>
    <row r="42" spans="1:21" ht="55" hidden="1" customHeight="1">
      <c r="A42" s="37">
        <v>36</v>
      </c>
      <c r="B42" s="15"/>
      <c r="C42" s="16"/>
      <c r="D42" s="16"/>
      <c r="E42" s="17"/>
      <c r="F42" s="16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41">
        <f t="shared" si="2"/>
        <v>0</v>
      </c>
      <c r="U42" s="42">
        <f t="shared" si="3"/>
        <v>0</v>
      </c>
    </row>
    <row r="43" spans="1:21" ht="55" hidden="1" customHeight="1">
      <c r="A43" s="37">
        <v>37</v>
      </c>
      <c r="B43" s="15"/>
      <c r="C43" s="16"/>
      <c r="D43" s="16"/>
      <c r="E43" s="17"/>
      <c r="F43" s="16"/>
      <c r="G43" s="17"/>
      <c r="H43" s="17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41">
        <f t="shared" si="2"/>
        <v>0</v>
      </c>
      <c r="U43" s="42">
        <f t="shared" si="3"/>
        <v>0</v>
      </c>
    </row>
    <row r="44" spans="1:21" ht="55" hidden="1" customHeight="1">
      <c r="A44" s="37">
        <v>38</v>
      </c>
      <c r="B44" s="15"/>
      <c r="C44" s="16"/>
      <c r="D44" s="16"/>
      <c r="E44" s="17"/>
      <c r="F44" s="16"/>
      <c r="G44" s="17"/>
      <c r="H44" s="17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41">
        <f t="shared" si="2"/>
        <v>0</v>
      </c>
      <c r="U44" s="42">
        <f t="shared" si="3"/>
        <v>0</v>
      </c>
    </row>
    <row r="45" spans="1:21" ht="55" hidden="1" customHeight="1">
      <c r="A45" s="37">
        <v>39</v>
      </c>
      <c r="B45" s="15"/>
      <c r="C45" s="16"/>
      <c r="D45" s="16"/>
      <c r="E45" s="17"/>
      <c r="F45" s="16"/>
      <c r="G45" s="17"/>
      <c r="H45" s="17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41">
        <f t="shared" si="2"/>
        <v>0</v>
      </c>
      <c r="U45" s="42">
        <f t="shared" si="3"/>
        <v>0</v>
      </c>
    </row>
    <row r="46" spans="1:21" ht="55" hidden="1" customHeight="1">
      <c r="A46" s="37">
        <v>40</v>
      </c>
      <c r="B46" s="15"/>
      <c r="C46" s="16"/>
      <c r="D46" s="16"/>
      <c r="E46" s="17"/>
      <c r="F46" s="16"/>
      <c r="G46" s="17"/>
      <c r="H46" s="17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41">
        <f t="shared" si="2"/>
        <v>0</v>
      </c>
      <c r="U46" s="42">
        <f t="shared" si="3"/>
        <v>0</v>
      </c>
    </row>
    <row r="47" spans="1:21" ht="55" hidden="1" customHeight="1">
      <c r="A47" s="37">
        <v>41</v>
      </c>
      <c r="B47" s="15"/>
      <c r="C47" s="16"/>
      <c r="D47" s="16"/>
      <c r="E47" s="17"/>
      <c r="F47" s="16"/>
      <c r="G47" s="17"/>
      <c r="H47" s="17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41">
        <f t="shared" si="2"/>
        <v>0</v>
      </c>
      <c r="U47" s="42">
        <f t="shared" si="3"/>
        <v>0</v>
      </c>
    </row>
    <row r="48" spans="1:21" ht="55" hidden="1" customHeight="1">
      <c r="A48" s="37">
        <v>42</v>
      </c>
      <c r="B48" s="15"/>
      <c r="C48" s="16"/>
      <c r="D48" s="16"/>
      <c r="E48" s="17"/>
      <c r="F48" s="16"/>
      <c r="G48" s="17"/>
      <c r="H48" s="17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41">
        <f t="shared" si="2"/>
        <v>0</v>
      </c>
      <c r="U48" s="42">
        <f t="shared" si="3"/>
        <v>0</v>
      </c>
    </row>
    <row r="49" spans="1:21" ht="55" hidden="1" customHeight="1">
      <c r="A49" s="37">
        <v>43</v>
      </c>
      <c r="B49" s="15"/>
      <c r="C49" s="16"/>
      <c r="D49" s="16"/>
      <c r="E49" s="17"/>
      <c r="F49" s="16"/>
      <c r="G49" s="17"/>
      <c r="H49" s="17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41">
        <f t="shared" si="2"/>
        <v>0</v>
      </c>
      <c r="U49" s="42">
        <f t="shared" si="3"/>
        <v>0</v>
      </c>
    </row>
    <row r="50" spans="1:21" ht="55" hidden="1" customHeight="1">
      <c r="A50" s="37">
        <v>44</v>
      </c>
      <c r="B50" s="15"/>
      <c r="C50" s="16"/>
      <c r="D50" s="16"/>
      <c r="E50" s="17"/>
      <c r="F50" s="16"/>
      <c r="G50" s="17"/>
      <c r="H50" s="17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41">
        <f t="shared" si="2"/>
        <v>0</v>
      </c>
      <c r="U50" s="42">
        <f t="shared" si="3"/>
        <v>0</v>
      </c>
    </row>
    <row r="51" spans="1:21" ht="55" hidden="1" customHeight="1">
      <c r="A51" s="37">
        <v>45</v>
      </c>
      <c r="B51" s="15"/>
      <c r="C51" s="16"/>
      <c r="D51" s="16"/>
      <c r="E51" s="17"/>
      <c r="F51" s="16"/>
      <c r="G51" s="17"/>
      <c r="H51" s="17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41">
        <f t="shared" si="2"/>
        <v>0</v>
      </c>
      <c r="U51" s="42">
        <f t="shared" si="3"/>
        <v>0</v>
      </c>
    </row>
    <row r="52" spans="1:21" ht="55" hidden="1" customHeight="1">
      <c r="A52" s="37">
        <v>46</v>
      </c>
      <c r="B52" s="15"/>
      <c r="C52" s="16"/>
      <c r="D52" s="16"/>
      <c r="E52" s="17"/>
      <c r="F52" s="16"/>
      <c r="G52" s="17"/>
      <c r="H52" s="17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41">
        <f t="shared" si="2"/>
        <v>0</v>
      </c>
      <c r="U52" s="42">
        <f t="shared" si="3"/>
        <v>0</v>
      </c>
    </row>
    <row r="53" spans="1:21" ht="55" hidden="1" customHeight="1">
      <c r="A53" s="37">
        <v>47</v>
      </c>
      <c r="B53" s="15"/>
      <c r="C53" s="16"/>
      <c r="D53" s="16"/>
      <c r="E53" s="17"/>
      <c r="F53" s="16"/>
      <c r="G53" s="17"/>
      <c r="H53" s="17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41">
        <f t="shared" si="2"/>
        <v>0</v>
      </c>
      <c r="U53" s="42">
        <f t="shared" si="3"/>
        <v>0</v>
      </c>
    </row>
    <row r="54" spans="1:21" ht="55" hidden="1" customHeight="1">
      <c r="A54" s="37">
        <v>48</v>
      </c>
      <c r="B54" s="15"/>
      <c r="C54" s="16"/>
      <c r="D54" s="16"/>
      <c r="E54" s="17"/>
      <c r="F54" s="16"/>
      <c r="G54" s="17"/>
      <c r="H54" s="17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41">
        <f t="shared" si="2"/>
        <v>0</v>
      </c>
      <c r="U54" s="42">
        <f t="shared" si="3"/>
        <v>0</v>
      </c>
    </row>
    <row r="55" spans="1:21" ht="55" hidden="1" customHeight="1">
      <c r="A55" s="37">
        <v>49</v>
      </c>
      <c r="B55" s="15"/>
      <c r="C55" s="16"/>
      <c r="D55" s="16"/>
      <c r="E55" s="17"/>
      <c r="F55" s="16"/>
      <c r="G55" s="17"/>
      <c r="H55" s="17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41">
        <f t="shared" si="2"/>
        <v>0</v>
      </c>
      <c r="U55" s="42">
        <f t="shared" si="3"/>
        <v>0</v>
      </c>
    </row>
    <row r="56" spans="1:21" ht="55" hidden="1" customHeight="1">
      <c r="A56" s="38">
        <v>50</v>
      </c>
      <c r="B56" s="15"/>
      <c r="C56" s="16"/>
      <c r="D56" s="16"/>
      <c r="E56" s="17"/>
      <c r="F56" s="16"/>
      <c r="G56" s="17"/>
      <c r="H56" s="17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41">
        <f t="shared" si="2"/>
        <v>0</v>
      </c>
      <c r="U56" s="42">
        <f t="shared" si="3"/>
        <v>0</v>
      </c>
    </row>
    <row r="57" spans="1:21" ht="55" customHeight="1">
      <c r="A57" s="39" t="s">
        <v>45</v>
      </c>
      <c r="B57" s="44"/>
      <c r="C57" s="44"/>
      <c r="D57" s="44"/>
      <c r="E57" s="44"/>
      <c r="F57" s="44"/>
      <c r="G57" s="44"/>
      <c r="H57" s="44"/>
      <c r="I57" s="45">
        <f t="shared" ref="I57:U57" si="4">SUM(I7:I56)</f>
        <v>578000</v>
      </c>
      <c r="J57" s="45">
        <f t="shared" si="4"/>
        <v>64000</v>
      </c>
      <c r="K57" s="45">
        <f t="shared" si="4"/>
        <v>16800</v>
      </c>
      <c r="L57" s="45">
        <f t="shared" si="4"/>
        <v>0</v>
      </c>
      <c r="M57" s="45">
        <f t="shared" si="4"/>
        <v>0</v>
      </c>
      <c r="N57" s="45">
        <f t="shared" si="4"/>
        <v>0</v>
      </c>
      <c r="O57" s="45">
        <f t="shared" si="4"/>
        <v>0</v>
      </c>
      <c r="P57" s="45">
        <f t="shared" si="4"/>
        <v>0</v>
      </c>
      <c r="Q57" s="45">
        <f t="shared" si="4"/>
        <v>0</v>
      </c>
      <c r="R57" s="45">
        <f t="shared" si="4"/>
        <v>0</v>
      </c>
      <c r="S57" s="45">
        <f t="shared" si="4"/>
        <v>0</v>
      </c>
      <c r="T57" s="43">
        <f>SUM(T7:T56)</f>
        <v>658800</v>
      </c>
      <c r="U57" s="42">
        <f t="shared" si="4"/>
        <v>340000</v>
      </c>
    </row>
  </sheetData>
  <mergeCells count="21">
    <mergeCell ref="A3:U3"/>
    <mergeCell ref="A4:A6"/>
    <mergeCell ref="B4:B6"/>
    <mergeCell ref="C4:C6"/>
    <mergeCell ref="D4:D6"/>
    <mergeCell ref="E4:E6"/>
    <mergeCell ref="F4:F6"/>
    <mergeCell ref="G4:G6"/>
    <mergeCell ref="H4:H6"/>
    <mergeCell ref="I4:S4"/>
    <mergeCell ref="S5:S6"/>
    <mergeCell ref="T4:T6"/>
    <mergeCell ref="U4:U6"/>
    <mergeCell ref="V4:V5"/>
    <mergeCell ref="I5:J5"/>
    <mergeCell ref="K5:M5"/>
    <mergeCell ref="N5:N6"/>
    <mergeCell ref="O5:O6"/>
    <mergeCell ref="P5:P6"/>
    <mergeCell ref="Q5:Q6"/>
    <mergeCell ref="R5:R6"/>
  </mergeCells>
  <phoneticPr fontId="2"/>
  <conditionalFormatting sqref="B7:B56 F7:T56">
    <cfRule type="containsBlanks" dxfId="3" priority="4">
      <formula>LEN(TRIM(B7))=0</formula>
    </cfRule>
  </conditionalFormatting>
  <conditionalFormatting sqref="B7:C56">
    <cfRule type="containsBlanks" dxfId="2" priority="3">
      <formula>LEN(TRIM(B7))=0</formula>
    </cfRule>
  </conditionalFormatting>
  <conditionalFormatting sqref="D7:E56">
    <cfRule type="containsBlanks" dxfId="1" priority="1">
      <formula>LEN(TRIM(D7))=0</formula>
    </cfRule>
  </conditionalFormatting>
  <dataValidations count="3">
    <dataValidation type="list" allowBlank="1" showInputMessage="1" showErrorMessage="1" sqref="H7:H56" xr:uid="{BF341E14-F36C-4D31-B997-89273B0973F9}">
      <formula1>"期間消費電力量（kWh）,定格消費電力（W）"</formula1>
    </dataValidation>
    <dataValidation type="whole" allowBlank="1" showInputMessage="1" showErrorMessage="1" sqref="B7:B56" xr:uid="{6268A6C8-CFBA-4C7C-B384-ACEFBD916FD6}">
      <formula1>1</formula1>
      <formula2>15</formula2>
    </dataValidation>
    <dataValidation type="whole" allowBlank="1" showInputMessage="1" showErrorMessage="1" sqref="I7:T56" xr:uid="{81A393AA-7936-4BDA-8CAD-5AC934335CF1}">
      <formula1>0</formula1>
      <formula2>9999999</formula2>
    </dataValidation>
  </dataValidations>
  <pageMargins left="0.70866141732283472" right="0.70866141732283472" top="0.74803149606299213" bottom="0" header="0.31496062992125984" footer="0.31496062992125984"/>
  <pageSetup paperSize="9" scale="57" orientation="landscape" r:id="rId1"/>
  <headerFooter>
    <oddHeader>&amp;L住戸内訳表</oddHeader>
  </headerFooter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8B5133A-17D2-424D-9B6C-00ADAEC655EF}">
            <xm:f>基本情報!$C$8="戸建"</xm:f>
            <x14:dxf>
              <fill>
                <patternFill>
                  <bgColor theme="0" tint="-0.499984740745262"/>
                </patternFill>
              </fill>
            </x14:dxf>
          </x14:cfRule>
          <xm:sqref>B7:C56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基本情報</vt:lpstr>
      <vt:lpstr>空調機</vt:lpstr>
      <vt:lpstr>給湯器</vt:lpstr>
      <vt:lpstr>断熱改修</vt:lpstr>
      <vt:lpstr>記入例</vt:lpstr>
      <vt:lpstr>基本情報!Print_Area</vt:lpstr>
      <vt:lpstr>記入例!Print_Area</vt:lpstr>
      <vt:lpstr>給湯器!Print_Area</vt:lpstr>
      <vt:lpstr>空調機!Print_Area</vt:lpstr>
      <vt:lpstr>断熱改修!Print_Area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2026-08-07T05:06:36Z</cp:lastPrinted>
  <dcterms:created xsi:type="dcterms:W3CDTF">2026-02-10T00:56:54Z</dcterms:created>
  <dcterms:modified xsi:type="dcterms:W3CDTF">2026-08-07T05:07:46Z</dcterms:modified>
</cp:coreProperties>
</file>